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jeremy.carlson\Dropbox\ADAS\Forecast\Apps Prod Forecast 2020\"/>
    </mc:Choice>
  </mc:AlternateContent>
  <xr:revisionPtr revIDLastSave="0" documentId="8_{C52EB539-2526-4716-BEF7-F22D824019DD}" xr6:coauthVersionLast="45" xr6:coauthVersionMax="45" xr10:uidLastSave="{00000000-0000-0000-0000-000000000000}"/>
  <bookViews>
    <workbookView xWindow="-108" yWindow="-108" windowWidth="23256" windowHeight="12576" tabRatio="780" xr2:uid="{00000000-000D-0000-FFFF-FFFF00000000}"/>
  </bookViews>
  <sheets>
    <sheet name="Index" sheetId="62" r:id="rId1"/>
    <sheet name="1.1 LVP" sheetId="2" r:id="rId2"/>
    <sheet name="1.2 Summary" sheetId="63" r:id="rId3"/>
    <sheet name="1.3 Sensors" sheetId="74" r:id="rId4"/>
    <sheet name="2.1" sheetId="28" r:id="rId5"/>
    <sheet name="2.2" sheetId="29" r:id="rId6"/>
    <sheet name="2.3" sheetId="30" r:id="rId7"/>
    <sheet name="2.4" sheetId="68" r:id="rId8"/>
    <sheet name="2.5" sheetId="12" r:id="rId9"/>
    <sheet name="2.6" sheetId="11" r:id="rId10"/>
    <sheet name="2.7" sheetId="23" r:id="rId11"/>
    <sheet name="2.8" sheetId="4" r:id="rId12"/>
    <sheet name="2.9" sheetId="15" r:id="rId13"/>
    <sheet name="2.10" sheetId="6" r:id="rId14"/>
    <sheet name="2.11" sheetId="73" r:id="rId15"/>
    <sheet name="2.12" sheetId="7" r:id="rId16"/>
    <sheet name="2.13" sheetId="52" r:id="rId17"/>
    <sheet name="3.6d" sheetId="66" state="hidden" r:id="rId18"/>
    <sheet name="2.14" sheetId="8" r:id="rId19"/>
    <sheet name="2.15" sheetId="56" r:id="rId20"/>
    <sheet name="2.16" sheetId="9" r:id="rId21"/>
    <sheet name="2.17" sheetId="72" r:id="rId22"/>
    <sheet name="2.18" sheetId="69" r:id="rId23"/>
    <sheet name="2.19" sheetId="5" r:id="rId24"/>
    <sheet name="2.20" sheetId="10" r:id="rId25"/>
    <sheet name="2.21" sheetId="22" r:id="rId26"/>
    <sheet name="Definitions" sheetId="75" r:id="rId27"/>
  </sheets>
  <definedNames>
    <definedName name="_fr4" hidden="1">{#N/A,#N/A,FALSE,"Table of Contents";#N/A,#N/A,FALSE,"Overview";#N/A,#N/A,FALSE,"Data"}</definedName>
    <definedName name="_hu89" hidden="1">{#N/A,#N/A,FALSE,"Table of Contents";#N/A,#N/A,FALSE,"Overview";#N/A,#N/A,FALSE,"Data"}</definedName>
    <definedName name="_kyg867" hidden="1">{#N/A,#N/A,FALSE,"Table of Contents";#N/A,#N/A,FALSE,"Overview";#N/A,#N/A,FALSE,"Data"}</definedName>
    <definedName name="AllApps" localSheetId="17">#REF!</definedName>
    <definedName name="Applications" localSheetId="17">#REF!</definedName>
    <definedName name="fff" hidden="1">{#N/A,#N/A,FALSE,"Table of Contents";#N/A,#N/A,FALSE,"Overview";#N/A,#N/A,FALSE,"Data"}</definedName>
    <definedName name="gbbf" hidden="1">{#N/A,#N/A,FALSE,"Table of Contents";#N/A,#N/A,FALSE,"Overview";#N/A,#N/A,FALSE,"Data"}</definedName>
    <definedName name="hhjkg78" hidden="1">{#N/A,#N/A,FALSE,"Table of Contents";#N/A,#N/A,FALSE,"Overview";#N/A,#N/A,FALSE,"Data"}</definedName>
    <definedName name="jhjkk78" hidden="1">{#N/A,#N/A,FALSE,"Table of Contents";#N/A,#N/A,FALSE,"Overview";#N/A,#N/A,FALSE,"Data"}</definedName>
    <definedName name="kjk7i" hidden="1">{#N/A,#N/A,FALSE,"Table of Contents";#N/A,#N/A,FALSE,"Overview";#N/A,#N/A,FALSE,"Data"}</definedName>
    <definedName name="lffml98" hidden="1">{#N/A,#N/A,FALSE,"Table of Contents";#N/A,#N/A,FALSE,"Overview";#N/A,#N/A,FALSE,"Data"}</definedName>
    <definedName name="lhjku78" hidden="1">{#N/A,#N/A,FALSE,"Table of Contents";#N/A,#N/A,FALSE,"Overview";#N/A,#N/A,FALSE,"Data"}</definedName>
    <definedName name="luhdbv85645" hidden="1">{#N/A,#N/A,FALSE,"Table of Contents";#N/A,#N/A,FALSE,"Overview";#N/A,#N/A,FALSE,"Data"}</definedName>
    <definedName name="_xlnm.Print_Area" localSheetId="17">'3.6d'!$A$1:$AC$57</definedName>
    <definedName name="vcxb" hidden="1">{#N/A,#N/A,FALSE,"Table of Contents";#N/A,#N/A,FALSE,"Overview";#N/A,#N/A,FALSE,"Data"}</definedName>
    <definedName name="wrn.WSTS._.Trade._.Statistics." hidden="1">{#N/A,#N/A,FALSE,"Table of Contents";#N/A,#N/A,FALSE,"Overview";#N/A,#N/A,FALSE,"Data"}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74" l="1"/>
  <c r="H21" i="74"/>
  <c r="E21" i="74"/>
  <c r="D21" i="74"/>
  <c r="F21" i="74"/>
  <c r="G21" i="74"/>
  <c r="I21" i="74"/>
  <c r="J21" i="74"/>
  <c r="L10" i="74" l="1"/>
  <c r="L7" i="74"/>
  <c r="D4" i="22" l="1"/>
  <c r="D4" i="10"/>
  <c r="D4" i="5"/>
  <c r="D4" i="69"/>
  <c r="D4" i="72"/>
  <c r="D4" i="9"/>
  <c r="D4" i="56"/>
  <c r="D4" i="8"/>
  <c r="D4" i="52"/>
  <c r="D4" i="7"/>
  <c r="D4" i="73"/>
  <c r="D4" i="6"/>
  <c r="D4" i="15"/>
  <c r="D4" i="4"/>
  <c r="D4" i="23"/>
  <c r="D4" i="11"/>
  <c r="D4" i="12"/>
  <c r="D4" i="68"/>
  <c r="D4" i="30"/>
  <c r="D4" i="29"/>
  <c r="D4" i="28"/>
  <c r="D4" i="74"/>
  <c r="D4" i="63"/>
  <c r="D4" i="2"/>
  <c r="C3" i="75" l="1"/>
  <c r="C3" i="74"/>
  <c r="L15" i="74" l="1"/>
  <c r="L20" i="74"/>
  <c r="L17" i="74"/>
  <c r="L16" i="74"/>
  <c r="L9" i="74"/>
  <c r="L8" i="74"/>
  <c r="E4" i="74"/>
  <c r="F4" i="74" s="1"/>
  <c r="G4" i="74" s="1"/>
  <c r="H4" i="74" s="1"/>
  <c r="I4" i="74" s="1"/>
  <c r="J4" i="74" s="1"/>
  <c r="K4" i="74" s="1"/>
  <c r="L18" i="74" l="1"/>
  <c r="L13" i="74"/>
  <c r="L11" i="74"/>
  <c r="L12" i="74"/>
  <c r="L6" i="74"/>
  <c r="C3" i="63"/>
  <c r="C3" i="28"/>
  <c r="C7" i="63"/>
  <c r="C8" i="63"/>
  <c r="C9" i="63"/>
  <c r="C10" i="63"/>
  <c r="C11" i="63"/>
  <c r="C12" i="63"/>
  <c r="C13" i="63"/>
  <c r="C14" i="63"/>
  <c r="C15" i="63"/>
  <c r="C16" i="63"/>
  <c r="C17" i="63"/>
  <c r="C18" i="63"/>
  <c r="C19" i="63"/>
  <c r="C20" i="63"/>
  <c r="C21" i="63"/>
  <c r="C22" i="63"/>
  <c r="C23" i="63"/>
  <c r="C24" i="63"/>
  <c r="C25" i="63"/>
  <c r="C26" i="63"/>
  <c r="C6" i="63"/>
  <c r="C3" i="22"/>
  <c r="C3" i="10"/>
  <c r="C3" i="5"/>
  <c r="C3" i="69"/>
  <c r="C3" i="72"/>
  <c r="C3" i="9"/>
  <c r="C3" i="56"/>
  <c r="L21" i="74" l="1"/>
  <c r="L10" i="7"/>
  <c r="L10" i="52"/>
  <c r="L10" i="8"/>
  <c r="L10" i="56"/>
  <c r="L10" i="9"/>
  <c r="L10" i="11"/>
  <c r="L10" i="23"/>
  <c r="L10" i="10"/>
  <c r="L10" i="22"/>
  <c r="L10" i="28"/>
  <c r="L10" i="29"/>
  <c r="L10" i="30"/>
  <c r="L10" i="12"/>
  <c r="L10" i="68"/>
  <c r="L10" i="69"/>
  <c r="L19" i="72"/>
  <c r="C3" i="23"/>
  <c r="L10" i="6" l="1"/>
  <c r="L10" i="5"/>
  <c r="L10" i="15"/>
  <c r="L10" i="4"/>
  <c r="L10" i="73"/>
  <c r="C3" i="30"/>
  <c r="C3" i="29"/>
  <c r="C3" i="73"/>
  <c r="C3" i="15"/>
  <c r="C3" i="52"/>
  <c r="L20" i="63" l="1"/>
  <c r="L25" i="63"/>
  <c r="L23" i="63"/>
  <c r="L19" i="63"/>
  <c r="L24" i="63"/>
  <c r="L26" i="63"/>
  <c r="L21" i="63"/>
  <c r="L25" i="56"/>
  <c r="L22" i="56"/>
  <c r="L19" i="56"/>
  <c r="L16" i="56"/>
  <c r="L13" i="56"/>
  <c r="L7" i="56"/>
  <c r="E4" i="56"/>
  <c r="F4" i="56" s="1"/>
  <c r="G4" i="56" s="1"/>
  <c r="H4" i="56" s="1"/>
  <c r="I4" i="56" s="1"/>
  <c r="J4" i="56" s="1"/>
  <c r="K4" i="56" s="1"/>
  <c r="L22" i="52"/>
  <c r="L19" i="52"/>
  <c r="L16" i="52"/>
  <c r="L13" i="52"/>
  <c r="L7" i="52"/>
  <c r="E4" i="52"/>
  <c r="F4" i="52" s="1"/>
  <c r="G4" i="52" s="1"/>
  <c r="H4" i="52" s="1"/>
  <c r="I4" i="52" s="1"/>
  <c r="J4" i="52" s="1"/>
  <c r="K4" i="52" s="1"/>
  <c r="L22" i="15"/>
  <c r="L19" i="15"/>
  <c r="L16" i="15"/>
  <c r="L13" i="15"/>
  <c r="L7" i="15"/>
  <c r="E4" i="15"/>
  <c r="F4" i="15" s="1"/>
  <c r="G4" i="15" s="1"/>
  <c r="H4" i="15" s="1"/>
  <c r="I4" i="15" s="1"/>
  <c r="J4" i="15" s="1"/>
  <c r="K4" i="15" s="1"/>
  <c r="L25" i="15" l="1"/>
  <c r="L25" i="52"/>
  <c r="C3" i="2" l="1"/>
  <c r="L22" i="30" l="1"/>
  <c r="L19" i="30"/>
  <c r="L16" i="30"/>
  <c r="L13" i="30"/>
  <c r="L7" i="30"/>
  <c r="E4" i="30"/>
  <c r="F4" i="30" s="1"/>
  <c r="G4" i="30" s="1"/>
  <c r="H4" i="30" s="1"/>
  <c r="I4" i="30" s="1"/>
  <c r="J4" i="30" s="1"/>
  <c r="K4" i="30" s="1"/>
  <c r="L22" i="29"/>
  <c r="L19" i="29"/>
  <c r="L16" i="29"/>
  <c r="L13" i="29"/>
  <c r="E4" i="29"/>
  <c r="F4" i="29" s="1"/>
  <c r="G4" i="29" s="1"/>
  <c r="H4" i="29" s="1"/>
  <c r="I4" i="29" s="1"/>
  <c r="J4" i="29" s="1"/>
  <c r="K4" i="29" s="1"/>
  <c r="L22" i="23"/>
  <c r="L19" i="23"/>
  <c r="L16" i="23"/>
  <c r="L13" i="23"/>
  <c r="L7" i="23"/>
  <c r="E4" i="23"/>
  <c r="F4" i="23" s="1"/>
  <c r="G4" i="23" s="1"/>
  <c r="H4" i="23" s="1"/>
  <c r="I4" i="23" s="1"/>
  <c r="J4" i="23" s="1"/>
  <c r="K4" i="23" s="1"/>
  <c r="L22" i="73"/>
  <c r="L19" i="73"/>
  <c r="L16" i="73"/>
  <c r="L13" i="73"/>
  <c r="L7" i="73"/>
  <c r="E4" i="73"/>
  <c r="F4" i="73" s="1"/>
  <c r="G4" i="73" s="1"/>
  <c r="H4" i="73" s="1"/>
  <c r="I4" i="73" s="1"/>
  <c r="J4" i="73" s="1"/>
  <c r="K4" i="73" s="1"/>
  <c r="L25" i="73" l="1"/>
  <c r="L25" i="30"/>
  <c r="L25" i="23"/>
  <c r="L6" i="2" l="1"/>
  <c r="L7" i="72" l="1"/>
  <c r="L22" i="68" l="1"/>
  <c r="L19" i="68"/>
  <c r="L16" i="68"/>
  <c r="L13" i="68"/>
  <c r="L7" i="68"/>
  <c r="L22" i="12"/>
  <c r="L19" i="12"/>
  <c r="L16" i="12"/>
  <c r="L13" i="12"/>
  <c r="L7" i="12"/>
  <c r="L22" i="28"/>
  <c r="L19" i="28"/>
  <c r="L16" i="28"/>
  <c r="L13" i="28"/>
  <c r="L7" i="28"/>
  <c r="L22" i="22"/>
  <c r="L19" i="22"/>
  <c r="L16" i="22"/>
  <c r="L13" i="22"/>
  <c r="L7" i="22"/>
  <c r="L22" i="10"/>
  <c r="L19" i="10"/>
  <c r="L16" i="10"/>
  <c r="L13" i="10"/>
  <c r="L7" i="10"/>
  <c r="L22" i="11"/>
  <c r="L19" i="11"/>
  <c r="L16" i="11"/>
  <c r="L13" i="11"/>
  <c r="L7" i="11"/>
  <c r="L22" i="9"/>
  <c r="L19" i="9"/>
  <c r="L16" i="9"/>
  <c r="L13" i="9"/>
  <c r="L7" i="9"/>
  <c r="L22" i="8"/>
  <c r="L19" i="8"/>
  <c r="L16" i="8"/>
  <c r="L13" i="8"/>
  <c r="L7" i="8"/>
  <c r="L22" i="7"/>
  <c r="L19" i="7"/>
  <c r="L16" i="7"/>
  <c r="L13" i="7"/>
  <c r="L7" i="7"/>
  <c r="L22" i="6"/>
  <c r="L19" i="6"/>
  <c r="L16" i="6"/>
  <c r="L13" i="6"/>
  <c r="L7" i="6"/>
  <c r="L22" i="5"/>
  <c r="L19" i="5"/>
  <c r="L16" i="5"/>
  <c r="L13" i="5"/>
  <c r="L7" i="5"/>
  <c r="L22" i="4"/>
  <c r="L19" i="4"/>
  <c r="L16" i="4"/>
  <c r="L13" i="4"/>
  <c r="L7" i="4"/>
  <c r="L22" i="69"/>
  <c r="L19" i="69"/>
  <c r="L16" i="69"/>
  <c r="L13" i="69"/>
  <c r="L7" i="69"/>
  <c r="L22" i="72"/>
  <c r="L16" i="72"/>
  <c r="L13" i="72"/>
  <c r="L10" i="72"/>
  <c r="L26" i="2"/>
  <c r="L22" i="2"/>
  <c r="L18" i="2"/>
  <c r="L14" i="2"/>
  <c r="L10" i="2"/>
  <c r="C3" i="12"/>
  <c r="N3" i="2"/>
  <c r="J27" i="63" l="1"/>
  <c r="H27" i="63"/>
  <c r="I27" i="63"/>
  <c r="K27" i="63"/>
  <c r="L25" i="69"/>
  <c r="L25" i="72"/>
  <c r="L22" i="63" l="1"/>
  <c r="K29" i="2"/>
  <c r="J29" i="2"/>
  <c r="I29" i="2"/>
  <c r="H29" i="2"/>
  <c r="G29" i="2"/>
  <c r="F29" i="2"/>
  <c r="E29" i="2"/>
  <c r="D29" i="2"/>
  <c r="H30" i="2" l="1"/>
  <c r="I30" i="2"/>
  <c r="F30" i="2"/>
  <c r="J30" i="2"/>
  <c r="G30" i="2"/>
  <c r="K30" i="2"/>
  <c r="L29" i="2"/>
  <c r="E30" i="2"/>
  <c r="C3" i="68" l="1"/>
  <c r="C3" i="11"/>
  <c r="C3" i="8"/>
  <c r="C3" i="7"/>
  <c r="C3" i="6"/>
  <c r="C3" i="4"/>
  <c r="E4" i="72" l="1"/>
  <c r="F4" i="72" s="1"/>
  <c r="G4" i="72" s="1"/>
  <c r="H4" i="72" s="1"/>
  <c r="I4" i="72" s="1"/>
  <c r="J4" i="72" s="1"/>
  <c r="K4" i="72" s="1"/>
  <c r="E4" i="69" l="1"/>
  <c r="F4" i="69" s="1"/>
  <c r="G4" i="69" s="1"/>
  <c r="H4" i="69" s="1"/>
  <c r="I4" i="69" s="1"/>
  <c r="J4" i="69" s="1"/>
  <c r="K4" i="69" s="1"/>
  <c r="L6" i="63" l="1"/>
  <c r="E4" i="68" l="1"/>
  <c r="F4" i="68" s="1"/>
  <c r="G4" i="68" s="1"/>
  <c r="H4" i="68" s="1"/>
  <c r="I4" i="68" s="1"/>
  <c r="J4" i="68" s="1"/>
  <c r="K4" i="68" s="1"/>
  <c r="L18" i="63" l="1"/>
  <c r="L25" i="68"/>
  <c r="E4" i="12" l="1"/>
  <c r="F4" i="12" s="1"/>
  <c r="G4" i="12" s="1"/>
  <c r="H4" i="12" s="1"/>
  <c r="I4" i="12" s="1"/>
  <c r="J4" i="12" s="1"/>
  <c r="K4" i="12" s="1"/>
  <c r="E4" i="28"/>
  <c r="F4" i="28" s="1"/>
  <c r="G4" i="28" s="1"/>
  <c r="H4" i="28" s="1"/>
  <c r="I4" i="28" s="1"/>
  <c r="J4" i="28" s="1"/>
  <c r="K4" i="28" s="1"/>
  <c r="E4" i="22"/>
  <c r="F4" i="22" s="1"/>
  <c r="G4" i="22" s="1"/>
  <c r="H4" i="22" s="1"/>
  <c r="I4" i="22" s="1"/>
  <c r="J4" i="22" s="1"/>
  <c r="K4" i="22" s="1"/>
  <c r="E4" i="10"/>
  <c r="F4" i="10" s="1"/>
  <c r="G4" i="10" s="1"/>
  <c r="H4" i="10" s="1"/>
  <c r="I4" i="10" s="1"/>
  <c r="J4" i="10" s="1"/>
  <c r="K4" i="10" s="1"/>
  <c r="E4" i="11"/>
  <c r="F4" i="11" s="1"/>
  <c r="G4" i="11" s="1"/>
  <c r="H4" i="11" s="1"/>
  <c r="I4" i="11" s="1"/>
  <c r="J4" i="11" s="1"/>
  <c r="K4" i="11" s="1"/>
  <c r="E4" i="9"/>
  <c r="F4" i="9" s="1"/>
  <c r="G4" i="9" s="1"/>
  <c r="H4" i="9" s="1"/>
  <c r="I4" i="9" s="1"/>
  <c r="J4" i="9" s="1"/>
  <c r="K4" i="9" s="1"/>
  <c r="E4" i="8"/>
  <c r="F4" i="8" s="1"/>
  <c r="G4" i="8" s="1"/>
  <c r="H4" i="8" s="1"/>
  <c r="I4" i="8" s="1"/>
  <c r="J4" i="8" s="1"/>
  <c r="K4" i="8" s="1"/>
  <c r="E4" i="7"/>
  <c r="F4" i="7" s="1"/>
  <c r="G4" i="7" s="1"/>
  <c r="H4" i="7" s="1"/>
  <c r="I4" i="7" s="1"/>
  <c r="J4" i="7" s="1"/>
  <c r="K4" i="7" s="1"/>
  <c r="E4" i="6"/>
  <c r="F4" i="6" s="1"/>
  <c r="G4" i="6" s="1"/>
  <c r="H4" i="6" s="1"/>
  <c r="I4" i="6" s="1"/>
  <c r="J4" i="6" s="1"/>
  <c r="K4" i="6" s="1"/>
  <c r="E4" i="5"/>
  <c r="F4" i="5" s="1"/>
  <c r="G4" i="5" s="1"/>
  <c r="H4" i="5" s="1"/>
  <c r="I4" i="5" s="1"/>
  <c r="J4" i="5" s="1"/>
  <c r="K4" i="5" s="1"/>
  <c r="C3" i="66" l="1"/>
  <c r="C4" i="66"/>
  <c r="E5" i="66"/>
  <c r="F5" i="66" s="1"/>
  <c r="G5" i="66" s="1"/>
  <c r="H5" i="66" s="1"/>
  <c r="I5" i="66" s="1"/>
  <c r="J5" i="66" s="1"/>
  <c r="K5" i="66" s="1"/>
  <c r="L5" i="66" s="1"/>
  <c r="M5" i="66" s="1"/>
  <c r="N5" i="66" s="1"/>
  <c r="O5" i="66" s="1"/>
  <c r="E4" i="63" l="1"/>
  <c r="F4" i="63" s="1"/>
  <c r="G4" i="63" s="1"/>
  <c r="H4" i="63" s="1"/>
  <c r="I4" i="63" s="1"/>
  <c r="J4" i="63" s="1"/>
  <c r="K4" i="63" s="1"/>
  <c r="L25" i="22" l="1"/>
  <c r="L15" i="63"/>
  <c r="G38" i="66"/>
  <c r="E38" i="66"/>
  <c r="F37" i="66"/>
  <c r="D39" i="66"/>
  <c r="G37" i="66"/>
  <c r="E39" i="66"/>
  <c r="D38" i="66"/>
  <c r="F38" i="66"/>
  <c r="E37" i="66" l="1"/>
  <c r="F39" i="66"/>
  <c r="G39" i="66"/>
  <c r="D37" i="66"/>
  <c r="L25" i="8" l="1"/>
  <c r="E4" i="4"/>
  <c r="F4" i="4" s="1"/>
  <c r="G4" i="4" s="1"/>
  <c r="H4" i="4" s="1"/>
  <c r="I4" i="4" s="1"/>
  <c r="J4" i="4" s="1"/>
  <c r="K4" i="4" s="1"/>
  <c r="E4" i="2"/>
  <c r="F4" i="2" s="1"/>
  <c r="G4" i="2" s="1"/>
  <c r="H4" i="2" s="1"/>
  <c r="I4" i="2" s="1"/>
  <c r="J4" i="2" s="1"/>
  <c r="K4" i="2" s="1"/>
  <c r="L25" i="10" l="1"/>
  <c r="L11" i="63"/>
  <c r="L14" i="63"/>
  <c r="L25" i="6" l="1"/>
  <c r="L9" i="63"/>
  <c r="L25" i="28" l="1"/>
  <c r="L16" i="63"/>
  <c r="L25" i="11" l="1"/>
  <c r="L13" i="63"/>
  <c r="L25" i="9" l="1"/>
  <c r="L12" i="63" l="1"/>
  <c r="L25" i="7" l="1"/>
  <c r="L10" i="63" l="1"/>
  <c r="L25" i="12" l="1"/>
  <c r="L17" i="63"/>
  <c r="I37" i="66" l="1"/>
  <c r="K39" i="66"/>
  <c r="O39" i="66"/>
  <c r="O37" i="66"/>
  <c r="J37" i="66"/>
  <c r="L39" i="66"/>
  <c r="J39" i="66"/>
  <c r="L37" i="66"/>
  <c r="M37" i="66"/>
  <c r="M39" i="66"/>
  <c r="K37" i="66"/>
  <c r="N37" i="66"/>
  <c r="N39" i="66"/>
  <c r="I39" i="66"/>
  <c r="L25" i="5" l="1"/>
  <c r="L8" i="63"/>
  <c r="L25" i="4" l="1"/>
  <c r="I38" i="66" l="1"/>
  <c r="J38" i="66" l="1"/>
  <c r="K38" i="66" l="1"/>
  <c r="L38" i="66" l="1"/>
  <c r="M38" i="66" l="1"/>
  <c r="N38" i="66" l="1"/>
  <c r="O38" i="66" l="1"/>
  <c r="H39" i="66" l="1"/>
  <c r="H37" i="66"/>
  <c r="H38" i="66"/>
  <c r="G27" i="63" l="1"/>
  <c r="F27" i="63"/>
  <c r="E27" i="63" l="1"/>
  <c r="L7" i="29"/>
  <c r="D27" i="63" l="1"/>
  <c r="L27" i="63" s="1"/>
  <c r="L7" i="63"/>
  <c r="L25" i="29"/>
</calcChain>
</file>

<file path=xl/sharedStrings.xml><?xml version="1.0" encoding="utf-8"?>
<sst xmlns="http://schemas.openxmlformats.org/spreadsheetml/2006/main" count="692" uniqueCount="117">
  <si>
    <t>Total</t>
  </si>
  <si>
    <t>North America</t>
  </si>
  <si>
    <t>Y-o-Y Growth</t>
  </si>
  <si>
    <t>% of Total</t>
  </si>
  <si>
    <t>Europe</t>
  </si>
  <si>
    <t>Japan</t>
  </si>
  <si>
    <t>South Korea</t>
  </si>
  <si>
    <t>Greater China</t>
  </si>
  <si>
    <t>Rest of World</t>
  </si>
  <si>
    <t>© 2014 IHS</t>
  </si>
  <si>
    <t>Fitment Rate (%)</t>
  </si>
  <si>
    <t>World</t>
  </si>
  <si>
    <t xml:space="preserve"> </t>
  </si>
  <si>
    <t>Rear</t>
  </si>
  <si>
    <t>Front &amp; Rear</t>
  </si>
  <si>
    <t>Front &amp; rear</t>
  </si>
  <si>
    <t>Average no. Sensors</t>
  </si>
  <si>
    <t>Index</t>
  </si>
  <si>
    <t>Light Vehicle Production Volume by Region</t>
  </si>
  <si>
    <t>Please contact an analyst with any questions</t>
  </si>
  <si>
    <t>Jeremy Carlson</t>
  </si>
  <si>
    <t>jeremy.carlson@ihsmarkit.com</t>
  </si>
  <si>
    <t>Principal Analyst &amp; Manager</t>
  </si>
  <si>
    <t>Units</t>
  </si>
  <si>
    <t>© 2019 IHS Markit</t>
  </si>
  <si>
    <t>Table 1.1</t>
  </si>
  <si>
    <t>Figure 1.1</t>
  </si>
  <si>
    <t>Table 2.3</t>
  </si>
  <si>
    <t>Table 2.7</t>
  </si>
  <si>
    <t>Table 2.8</t>
  </si>
  <si>
    <t>Table 2.10</t>
  </si>
  <si>
    <t>Table 2.11</t>
  </si>
  <si>
    <t>Table 2.13</t>
  </si>
  <si>
    <t>Table 2.14</t>
  </si>
  <si>
    <t>Side Mirror Camera Systems</t>
  </si>
  <si>
    <t>Rearview Mirror Camera Systems</t>
  </si>
  <si>
    <t>Blind Spot Information Systems</t>
  </si>
  <si>
    <t>Cross Traffic Alert Systems</t>
  </si>
  <si>
    <t>Night Vision Systems</t>
  </si>
  <si>
    <t>Driver Behavioral Monitoring Systems</t>
  </si>
  <si>
    <t>Driver Facial Monitoring Systems</t>
  </si>
  <si>
    <t>Rear Park Assist Systems</t>
  </si>
  <si>
    <t>Front Park Assist Systems</t>
  </si>
  <si>
    <t>Semi-Automated Park Assist Systems</t>
  </si>
  <si>
    <t>Fully-Automated Valet Park Assist Systems</t>
  </si>
  <si>
    <t>Surround View Park Assist Systems</t>
  </si>
  <si>
    <t>Lane Departure Warning Systems</t>
  </si>
  <si>
    <t>Lane Keep Assist Systems</t>
  </si>
  <si>
    <t>Automatic High Beam Systems</t>
  </si>
  <si>
    <t>Traffic Sign Recognition Systems</t>
  </si>
  <si>
    <t>Forward Collision Warning Systems</t>
  </si>
  <si>
    <t>Automatic Emergency Braking Systems - Inter-Urban</t>
  </si>
  <si>
    <t>Automatic Emergency Braking Systems - Pedestrian</t>
  </si>
  <si>
    <t>Adaptive Cruise Control Systems</t>
  </si>
  <si>
    <t>Automated Driving Systems</t>
  </si>
  <si>
    <t>Note: Side Mirror Camera Systems include both mirror augmentation and replacement.</t>
  </si>
  <si>
    <t>Table 2.1</t>
  </si>
  <si>
    <t>Table 2.2</t>
  </si>
  <si>
    <t>Table 2.4</t>
  </si>
  <si>
    <t>Table 2.5</t>
  </si>
  <si>
    <t>Table 2.6</t>
  </si>
  <si>
    <t>Table 2.9</t>
  </si>
  <si>
    <t>Table 2.12</t>
  </si>
  <si>
    <t>Table 2.15</t>
  </si>
  <si>
    <t>Table 2.16</t>
  </si>
  <si>
    <t>Table 2.17</t>
  </si>
  <si>
    <t>Table 2.18</t>
  </si>
  <si>
    <t>Table 2.19</t>
  </si>
  <si>
    <t>Table 2.20</t>
  </si>
  <si>
    <t>Table 2.21</t>
  </si>
  <si>
    <t>Table 1.2</t>
  </si>
  <si>
    <t>Summary of Global ADAS Sensors (Units)</t>
  </si>
  <si>
    <t>Table 1.3</t>
  </si>
  <si>
    <t>Summary of Global ADAS Applications (Units)</t>
  </si>
  <si>
    <t>Camera</t>
  </si>
  <si>
    <t>Mono</t>
  </si>
  <si>
    <t>Stereo</t>
  </si>
  <si>
    <t>Trifocal</t>
  </si>
  <si>
    <t>Lidar</t>
  </si>
  <si>
    <t>24 GHz</t>
  </si>
  <si>
    <t>77 GHz</t>
  </si>
  <si>
    <t>79 GHz</t>
  </si>
  <si>
    <t>Driver Monitoring Camera</t>
  </si>
  <si>
    <t>Radar</t>
  </si>
  <si>
    <t>All Radar</t>
  </si>
  <si>
    <t>All Lidar</t>
  </si>
  <si>
    <t>All Camera</t>
  </si>
  <si>
    <t>Parking, Surround &amp; Mirror Camera</t>
  </si>
  <si>
    <t>Infrared Night Vision Camera</t>
  </si>
  <si>
    <t>Total Global ADAS Sensors (Units)</t>
  </si>
  <si>
    <t>All Forward Camera</t>
  </si>
  <si>
    <t xml:space="preserve">Adaptive Cruise Control (ACC) systems augment traditional cruise control with object detection and sustained longitudinal distance control capabilities. Distance measurement is used to modulate the vehicle speed in order to maintain a constant following distance to a vehicle ahead or to maintain a constant speed on an open road without traffic. </t>
  </si>
  <si>
    <t>Automated Driving Systems (ADS) represent advanced vehicle control functionality that builds upon the other features defined in this document. ADS necessarily control the vehicle with a combination of sustained lateral and longitudinal actuation, building upon and extending the sustained longitudinal control of Adaptive Cruise Control with sustained lateral control of Lane Assistance systems. This forecast item includes SAE Level 2 and Level 3 features.</t>
  </si>
  <si>
    <t>Automatic High Beam (AHB) systems included in this forecast utilize a camera as the main sensory input to understand if there are is any other traffic in front of the vehicle; if no other traffic is present, the system automatically activates the high beam or main beam until other traffic is detected or the driver deactivates the high beam or the AHB system. When the system detects the headlamps of oncoming traffic or the tail lamps of preceding vehicles, it automatically returns the headlamps to their normal low-beam state. Some systems will gradually transition the lighting, while other adaptive front lighting implementations may selectively and dynamically mask the high beam to avoid dazzling other vehicles or pedestrians but maintaining high beam lighting for the driver.</t>
  </si>
  <si>
    <t xml:space="preserve">Blind Spot Information (BSI) systems monitor the area behind and to the sides of the vehicle known as the blind spot. Sensors detect the presence and movement of an object that may be difficult for the driver to see even when aided by the use of mirrors or windows when driving at speed. Most systems include two-stage alerts—a passive visual indication when an object is detected, and then superseded by a blinking visual indication and audible alert when the turn signal is activated. Basic Blind Spot Information generating an alert when an object is detected in an area most closely resembling the vehicle’s traditional blind spot, approximately from the rear quarter panel and stretching the length of a typical car. </t>
  </si>
  <si>
    <t>Blind Spot Information (BSI) systems monitor the area behind and to the sides of the vehicle known as the blind spot. Sensors detect the presence and movement of an object that may be difficult for the driver to see even when aided by the use of mirrors or windows when driving at speed. Most systems include two-stage alerts—a passive visual indication when an object is detected, and then superseded by a blinking visual indication and audible alert when the turn signal is activated. Cross Traffic Assist (CTA) functions similarly to basic BSI while driving forward, which covers a relatively short field of detection as compared to LCA, and also detects objects approaching from the side or rear when in reverse gear.</t>
  </si>
  <si>
    <t>Side Mirror Camera systems include a camera sensor installed near the side mirror position to assist in monitoring the mirror’s traditional view to the side and behind the vehicle. The most common systems today include a camera sensor to augment the mirror’s view, while emerging applications fully replace the side mirror with a combination of cameras and displays within the vehicle to show the camera view.</t>
  </si>
  <si>
    <t>Rearview Mirror Camera systems include a camera sensor, an in-vehicle display to show an unobscured view behind the vehicle, and a toggle between traditional mirror and camera view.</t>
  </si>
  <si>
    <t>Driver Facial Monitoring involves direct observation of the driver through an interior camera, often positioned on the steering column. Software may monitor many different attributes, including the direction of the driver’s gaze, eye movement, eyelid position, or similar. Though Driver Facial Monitoring itself is classified as Level 0, it is often an important component of Level 2-3 systems.</t>
  </si>
  <si>
    <t>Driver Behavioral Monitoring can measure many different vehicle parameters in order to detect erratic or corrective actions that are often attributed to inattention or fatigue. Such parameters include driver input to steering, acceleration or braking; vehicle speed and changes thereto; lateral and longitudinal acceleration; the use of turn signals with respect to lane position; length of the driving session; and many others. The front-facing camera may be referenced as well to monitor changes in lane position but is not a necessary input.</t>
  </si>
  <si>
    <t>Forward Collision Warning (FCW) systems will only provide an alert to the driver ahead of a likely crash. FCW systems may trigger passive crash safety systems such as seatbelt locks but do not provide any active control over the vehicle.</t>
  </si>
  <si>
    <t xml:space="preserve">Automatic Emergency Braking (AEB) systems often include a FCW function but also provide further active control over the vehicle’s brake system in order to avoid or mitigate impact force in a collision. </t>
  </si>
  <si>
    <t>AEB Pedestrian actively brakes for pedestrians and is designed to detect pedestrians crossing the forward path of the vehicle as well as pedestrians walking in the same direction as the vehicle.</t>
  </si>
  <si>
    <t>Lane Departure Warning (LDW) systems provide an alert when the vehicle is exiting or at risk to exit the lane without the driver signalling intent.</t>
  </si>
  <si>
    <t>Lane Keep Assist (LKA) or Lane Departure Prevention (LDP) systems intervene to avoid a lane exit, either through steering or differential braking actuation, but do not sustain control.</t>
  </si>
  <si>
    <t>Night Vision (NV) systems employ infrared cameras to reproduce a greyscale image of the area ahead of the vehicle in low-light conditions, thereby increasing the visibility of certain objects such as pedestrians, animals, road signs or similar. Both Far Infrared (FIR) and Near Infrared (NIR) sensors may be used, with the latter requiring an additional infrared light source.</t>
  </si>
  <si>
    <t>Park Assist (PA) systems aid the driver in detecting objects and maneuvering the vehicle at low speeds, with a variety of versions common in the industry today. The most common versions are often defined by the sensors that enable their functionalities: ultrasonic-based systems provide auditory and sometimes visual feedback for the driver to intuit the distance between the vehicle and any detected objects surrounding it, while camera park assist provides the driver with a view of the area behind the vehicle to more easily detect objects that may be in the vehicle's path. Each type may cover different areas of the vehicle’s surroundings. Front Park Assist or Rear Park Assist detects distance directly ahead or behind the vehicle, in addition to some corner distance measurement while turning during parking maneuvers.</t>
  </si>
  <si>
    <t>Semi-Automated Park Assist systems (L1) assume control over steering when the driver initiates the parking maneuver. The driver accelerates, brakes and changes gears.</t>
  </si>
  <si>
    <t>Fully-Automated Valet Park Assist systems (L4) control steering, acceleration and braking as well as path planning and decision-making during a parking maneuver that is unsupervised. The driver would exit the vehicle near the parking facility entrance and the vehicle will navigate and maneuver itself to the open parking space. This application requires some infrastructure support. This application is classified under Automated Driving Systems as ADS-SS-SF-Parking under Level 4.</t>
  </si>
  <si>
    <t>Surround View Park Assist combines multiple cameras around the vehicle in a single view from a top-down or bird’s eye view from above the vehicle. This is a passive visual aid to support the driver, while some systems provide some additional active object detection or warnings.</t>
  </si>
  <si>
    <t>Traffic Sign Recognition (TSR) systems included in this forecast all employ a camera sensor to observe road signs and either alert the driver to the posted speed limit or automatically adjust the vehicle’s speed. Some systems may also reference embedded map data as an additional input.</t>
  </si>
  <si>
    <t>Appendix 1</t>
  </si>
  <si>
    <t>Application Definitions</t>
  </si>
  <si>
    <t>Based on IHS Markit Light Vehicle Production Forecast - November 2020</t>
  </si>
  <si>
    <t>CAGR
19 - 26</t>
  </si>
  <si>
    <t>Total Global ADAS Applications (Units)</t>
  </si>
  <si>
    <r>
      <t xml:space="preserve">Advanced Driver Assistance Systems - Production Forecast Database 2020 - </t>
    </r>
    <r>
      <rPr>
        <b/>
        <sz val="16"/>
        <color rgb="FFFF0000"/>
        <rFont val="Arial"/>
        <family val="2"/>
      </rPr>
      <t>SAMPLE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</si>
</sst>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409]mmm\-yy;@"/>
    <numFmt numFmtId="166" formatCode="0.0"/>
    <numFmt numFmtId="167" formatCode="#,##0.0"/>
    <numFmt numFmtId="168" formatCode="&quot;$&quot;#,##0\ ;\(&quot;$&quot;#,##0\)"/>
    <numFmt numFmtId="169" formatCode="0.00_)"/>
    <numFmt numFmtId="170" formatCode="#,##0\¥"/>
    <numFmt numFmtId="171" formatCode="_(* #,##0_);_(* \(#,##0\);_(* &quot;-&quot;??_);_(@_)"/>
    <numFmt numFmtId="172" formatCode="_(&quot;$&quot;* #,##0_);_(&quot;$&quot;* \(#,##0\);_(&quot;$&quot;* &quot;-&quot;??_);_(@_)"/>
    <numFmt numFmtId="173" formatCode="_(* #,##0.0_);_(* \(#,##0.0\);_(* &quot;-&quot;??_);_(@_)"/>
    <numFmt numFmtId="174" formatCode="0.0000"/>
  </numFmts>
  <fonts count="57">
    <font>
      <sz val="8"/>
      <name val="Calibri"/>
      <family val="2"/>
    </font>
    <font>
      <sz val="8"/>
      <name val="Calibri"/>
      <family val="2"/>
    </font>
    <font>
      <b/>
      <sz val="8"/>
      <color rgb="FFFF0000"/>
      <name val="Calibri"/>
      <family val="2"/>
    </font>
    <font>
      <sz val="7"/>
      <name val="Arial"/>
      <family val="2"/>
    </font>
    <font>
      <sz val="9"/>
      <name val="Arial"/>
      <family val="2"/>
    </font>
    <font>
      <b/>
      <sz val="9"/>
      <color theme="0"/>
      <name val="Arial"/>
      <family val="2"/>
    </font>
    <font>
      <sz val="10"/>
      <name val="Calibri"/>
      <family val="2"/>
    </font>
    <font>
      <b/>
      <sz val="7"/>
      <color theme="0"/>
      <name val="Arial"/>
      <family val="2"/>
    </font>
    <font>
      <sz val="7"/>
      <color indexed="8"/>
      <name val="Arial"/>
      <family val="2"/>
    </font>
    <font>
      <sz val="9"/>
      <color rgb="FF000000"/>
      <name val="Arial"/>
      <family val="2"/>
    </font>
    <font>
      <sz val="5"/>
      <name val="Arial"/>
      <family val="2"/>
    </font>
    <font>
      <b/>
      <sz val="10"/>
      <name val="Calibri"/>
      <family val="2"/>
    </font>
    <font>
      <sz val="10"/>
      <color indexed="10"/>
      <name val="Calibri"/>
      <family val="2"/>
    </font>
    <font>
      <sz val="12"/>
      <name val="Calibri"/>
      <family val="2"/>
    </font>
    <font>
      <b/>
      <sz val="16"/>
      <color rgb="FFFF0000"/>
      <name val="Calibri"/>
      <family val="2"/>
    </font>
    <font>
      <b/>
      <sz val="16"/>
      <name val="Calibri"/>
      <family val="2"/>
    </font>
    <font>
      <u/>
      <sz val="8"/>
      <color theme="10"/>
      <name val="Calibri"/>
      <family val="2"/>
    </font>
    <font>
      <sz val="10"/>
      <name val="Arial"/>
      <family val="2"/>
    </font>
    <font>
      <b/>
      <sz val="10"/>
      <name val="Arial"/>
      <family val="2"/>
    </font>
    <font>
      <u/>
      <sz val="7.5"/>
      <color indexed="12"/>
      <name val="Arial"/>
      <family val="2"/>
    </font>
    <font>
      <b/>
      <u/>
      <sz val="8"/>
      <color indexed="9"/>
      <name val="Arial"/>
      <family val="2"/>
    </font>
    <font>
      <sz val="10"/>
      <name val="Verdana"/>
      <family val="2"/>
    </font>
    <font>
      <sz val="10"/>
      <name val="Arial"/>
      <family val="2"/>
    </font>
    <font>
      <b/>
      <sz val="16"/>
      <name val="Arial"/>
      <family val="2"/>
    </font>
    <font>
      <u/>
      <sz val="10"/>
      <color indexed="12"/>
      <name val="Arial"/>
      <family val="2"/>
    </font>
    <font>
      <sz val="10"/>
      <name val="Palatino"/>
      <family val="1"/>
    </font>
    <font>
      <sz val="10"/>
      <color indexed="24"/>
      <name val="MS Sans Serif"/>
      <family val="2"/>
    </font>
    <font>
      <sz val="8"/>
      <name val="Arial"/>
      <family val="2"/>
    </font>
    <font>
      <sz val="11"/>
      <color indexed="10"/>
      <name val="Palatino"/>
      <family val="1"/>
    </font>
    <font>
      <b/>
      <i/>
      <sz val="16"/>
      <name val="Helv"/>
    </font>
    <font>
      <b/>
      <sz val="11"/>
      <name val="Lucida Sans Unicode"/>
      <family val="2"/>
    </font>
    <font>
      <sz val="10"/>
      <name val="宋体"/>
      <charset val="134"/>
    </font>
    <font>
      <sz val="10"/>
      <color theme="3" tint="-0.499984740745262"/>
      <name val="Arial"/>
      <family val="2"/>
    </font>
    <font>
      <u/>
      <sz val="10"/>
      <color theme="3" tint="-0.499984740745262"/>
      <name val="Arial"/>
      <family val="2"/>
    </font>
    <font>
      <b/>
      <sz val="10"/>
      <color theme="0"/>
      <name val="Arial"/>
      <family val="2"/>
    </font>
    <font>
      <sz val="10"/>
      <color rgb="FF000000"/>
      <name val="Arial"/>
      <family val="2"/>
    </font>
    <font>
      <b/>
      <sz val="10"/>
      <color rgb="FFFF0000"/>
      <name val="Arial"/>
      <family val="2"/>
    </font>
    <font>
      <sz val="10"/>
      <color indexed="10"/>
      <name val="Arial"/>
      <family val="2"/>
    </font>
    <font>
      <sz val="10"/>
      <color rgb="FFFF0000"/>
      <name val="Arial"/>
      <family val="2"/>
    </font>
    <font>
      <b/>
      <sz val="8"/>
      <name val="Arial"/>
      <family val="2"/>
    </font>
    <font>
      <i/>
      <sz val="10"/>
      <name val="Arial"/>
      <family val="2"/>
    </font>
    <font>
      <sz val="10"/>
      <color theme="0"/>
      <name val="Arial"/>
      <family val="2"/>
    </font>
    <font>
      <b/>
      <u/>
      <sz val="10"/>
      <name val="Arial"/>
      <family val="2"/>
    </font>
    <font>
      <b/>
      <sz val="10"/>
      <color rgb="FF00B050"/>
      <name val="Arial"/>
      <family val="2"/>
    </font>
    <font>
      <b/>
      <u val="singleAccounting"/>
      <sz val="10"/>
      <name val="Arial"/>
      <family val="2"/>
    </font>
    <font>
      <b/>
      <i/>
      <sz val="10"/>
      <name val="Arial"/>
      <family val="2"/>
    </font>
    <font>
      <sz val="10"/>
      <color indexed="64"/>
      <name val="Arial"/>
      <family val="2"/>
    </font>
    <font>
      <b/>
      <u/>
      <sz val="10"/>
      <color rgb="FF00B050"/>
      <name val="Arial"/>
      <family val="2"/>
    </font>
    <font>
      <u/>
      <sz val="10"/>
      <color theme="10"/>
      <name val="Arial"/>
      <family val="2"/>
    </font>
    <font>
      <sz val="7"/>
      <color theme="1"/>
      <name val="Arial"/>
      <family val="2"/>
    </font>
    <font>
      <sz val="10"/>
      <color theme="1"/>
      <name val="Arial"/>
      <family val="2"/>
    </font>
    <font>
      <b/>
      <sz val="12"/>
      <color theme="0"/>
      <name val="Arial"/>
      <family val="2"/>
    </font>
    <font>
      <b/>
      <sz val="10"/>
      <name val="Arial"/>
      <family val="2"/>
      <charset val="238"/>
    </font>
    <font>
      <sz val="10"/>
      <name val="Arial"/>
      <family val="2"/>
      <charset val="238"/>
    </font>
    <font>
      <sz val="7"/>
      <color theme="1"/>
      <name val="Arial"/>
      <family val="2"/>
      <charset val="238"/>
    </font>
    <font>
      <sz val="8"/>
      <color rgb="FF00AB4E"/>
      <name val="Arial"/>
      <family val="2"/>
    </font>
    <font>
      <b/>
      <sz val="16"/>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rgb="FF606A70"/>
        <bgColor indexed="64"/>
      </patternFill>
    </fill>
    <fill>
      <patternFill patternType="solid">
        <fgColor theme="0"/>
        <bgColor indexed="64"/>
      </patternFill>
    </fill>
    <fill>
      <patternFill patternType="solid">
        <fgColor rgb="FFDAE3E7"/>
        <bgColor indexed="64"/>
      </patternFill>
    </fill>
    <fill>
      <patternFill patternType="solid">
        <fgColor indexed="22"/>
        <bgColor indexed="64"/>
      </patternFill>
    </fill>
    <fill>
      <patternFill patternType="solid">
        <fgColor indexed="26"/>
        <bgColor indexed="64"/>
      </patternFill>
    </fill>
    <fill>
      <patternFill patternType="solid">
        <fgColor rgb="FF676D71"/>
        <bgColor indexed="64"/>
      </patternFill>
    </fill>
    <fill>
      <patternFill patternType="solid">
        <fgColor rgb="FF00B050"/>
        <bgColor indexed="64"/>
      </patternFill>
    </fill>
    <fill>
      <patternFill patternType="solid">
        <fgColor rgb="FFD8DCDB"/>
        <bgColor indexed="64"/>
      </patternFill>
    </fill>
    <fill>
      <patternFill patternType="solid">
        <fgColor theme="0" tint="-0.14996795556505021"/>
        <bgColor indexed="64"/>
      </patternFill>
    </fill>
    <fill>
      <patternFill patternType="solid">
        <fgColor rgb="FF7F808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thin">
        <color theme="0"/>
      </top>
      <bottom/>
      <diagonal/>
    </border>
    <border>
      <left/>
      <right/>
      <top/>
      <bottom style="thin">
        <color theme="0"/>
      </bottom>
      <diagonal/>
    </border>
    <border>
      <left/>
      <right/>
      <top/>
      <bottom style="medium">
        <color rgb="FF7F7F7F"/>
      </bottom>
      <diagonal/>
    </border>
    <border>
      <left/>
      <right/>
      <top style="thin">
        <color rgb="FF7F7F7F"/>
      </top>
      <bottom style="medium">
        <color rgb="FF7F7F7F"/>
      </bottom>
      <diagonal/>
    </border>
    <border>
      <left/>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xf numFmtId="9" fontId="1" fillId="0" borderId="0" applyFont="0" applyFill="0" applyBorder="0" applyAlignment="0" applyProtection="0"/>
    <xf numFmtId="0" fontId="16" fillId="0" borderId="0" applyNumberFormat="0" applyFill="0" applyBorder="0" applyAlignment="0" applyProtection="0"/>
    <xf numFmtId="0" fontId="17" fillId="0" borderId="0"/>
    <xf numFmtId="0" fontId="19" fillId="0" borderId="0" applyNumberFormat="0" applyFill="0" applyBorder="0" applyAlignment="0" applyProtection="0">
      <alignment vertical="top"/>
      <protection locked="0"/>
    </xf>
    <xf numFmtId="0" fontId="21" fillId="2" borderId="0">
      <alignment vertical="center"/>
    </xf>
    <xf numFmtId="0" fontId="24" fillId="0" borderId="0" applyNumberFormat="0" applyFill="0" applyBorder="0" applyAlignment="0" applyProtection="0">
      <alignment vertical="top"/>
      <protection locked="0"/>
    </xf>
    <xf numFmtId="167" fontId="25" fillId="0" borderId="0">
      <alignment horizontal="right"/>
    </xf>
    <xf numFmtId="3" fontId="26" fillId="0" borderId="0" applyFont="0" applyFill="0" applyBorder="0" applyAlignment="0" applyProtection="0"/>
    <xf numFmtId="168" fontId="26" fillId="0" borderId="0" applyFont="0" applyFill="0" applyBorder="0" applyAlignment="0" applyProtection="0"/>
    <xf numFmtId="38" fontId="27" fillId="7" borderId="0" applyNumberFormat="0" applyBorder="0" applyAlignment="0" applyProtection="0"/>
    <xf numFmtId="10" fontId="27" fillId="8" borderId="1" applyNumberFormat="0" applyBorder="0" applyAlignment="0" applyProtection="0"/>
    <xf numFmtId="9" fontId="28" fillId="0" borderId="0" applyFill="0" applyBorder="0" applyAlignment="0" applyProtection="0"/>
    <xf numFmtId="169" fontId="29" fillId="0" borderId="0"/>
    <xf numFmtId="10" fontId="22" fillId="0" borderId="0" applyFont="0" applyFill="0" applyBorder="0" applyAlignment="0" applyProtection="0"/>
    <xf numFmtId="170" fontId="30" fillId="0" borderId="0" applyFill="0" applyProtection="0">
      <alignment horizontal="center"/>
    </xf>
    <xf numFmtId="0" fontId="31" fillId="0" borderId="0"/>
    <xf numFmtId="43" fontId="1" fillId="0" borderId="0" applyFont="0" applyFill="0" applyBorder="0" applyAlignment="0" applyProtection="0"/>
    <xf numFmtId="44" fontId="1" fillId="0" borderId="0" applyFont="0" applyFill="0" applyBorder="0" applyAlignment="0" applyProtection="0"/>
    <xf numFmtId="0" fontId="46" fillId="0" borderId="0"/>
    <xf numFmtId="3" fontId="17" fillId="0" borderId="0">
      <alignment horizontal="left" vertical="top" wrapText="1"/>
    </xf>
    <xf numFmtId="3" fontId="50" fillId="0" borderId="0">
      <alignment horizontal="left" vertical="top" wrapText="1"/>
    </xf>
    <xf numFmtId="0" fontId="48" fillId="0" borderId="0" applyNumberFormat="0" applyFill="0" applyBorder="0" applyAlignment="0" applyProtection="0"/>
    <xf numFmtId="0" fontId="54" fillId="0" borderId="0">
      <alignment horizontal="left" vertical="top"/>
    </xf>
    <xf numFmtId="0" fontId="54" fillId="0" borderId="0" applyNumberFormat="0">
      <alignment horizontal="left" vertical="center"/>
    </xf>
    <xf numFmtId="3" fontId="52" fillId="0" borderId="6">
      <alignment vertical="center"/>
    </xf>
    <xf numFmtId="0" fontId="49" fillId="12" borderId="0" applyNumberFormat="0">
      <alignment horizontal="left" vertical="center"/>
    </xf>
    <xf numFmtId="0" fontId="53" fillId="0" borderId="0" applyNumberFormat="0">
      <alignment horizontal="left" vertical="top" wrapText="1" indent="4"/>
    </xf>
    <xf numFmtId="0" fontId="53" fillId="0" borderId="0" applyNumberFormat="0">
      <alignment horizontal="left" vertical="top" wrapText="1" indent="3"/>
    </xf>
    <xf numFmtId="0" fontId="53" fillId="0" borderId="0" applyNumberFormat="0">
      <alignment horizontal="left" vertical="top" wrapText="1" indent="2"/>
    </xf>
    <xf numFmtId="0" fontId="53" fillId="0" borderId="0" applyNumberFormat="0">
      <alignment horizontal="left" vertical="top" wrapText="1" indent="1"/>
    </xf>
    <xf numFmtId="3" fontId="52" fillId="0" borderId="7">
      <alignment horizontal="left" vertical="center"/>
    </xf>
    <xf numFmtId="0" fontId="52" fillId="0" borderId="5">
      <alignment horizontal="left" wrapText="1"/>
    </xf>
    <xf numFmtId="0" fontId="52" fillId="0" borderId="0" applyNumberFormat="0">
      <alignment horizontal="left" wrapText="1"/>
    </xf>
    <xf numFmtId="0" fontId="41" fillId="13" borderId="0">
      <alignment vertical="center"/>
    </xf>
    <xf numFmtId="0" fontId="51" fillId="13" borderId="0" applyNumberFormat="0">
      <alignment horizontal="left" vertical="center"/>
    </xf>
    <xf numFmtId="0" fontId="17" fillId="2" borderId="0">
      <alignment horizontal="left" vertical="center"/>
    </xf>
    <xf numFmtId="0" fontId="55" fillId="11" borderId="0">
      <alignment horizontal="center" vertical="center"/>
    </xf>
    <xf numFmtId="0" fontId="50" fillId="0" borderId="0">
      <alignment horizontal="left" vertical="center" wrapText="1"/>
    </xf>
    <xf numFmtId="9" fontId="50"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cellStyleXfs>
  <cellXfs count="253">
    <xf numFmtId="0" fontId="0" fillId="0" borderId="0" xfId="0"/>
    <xf numFmtId="2" fontId="1" fillId="2" borderId="0" xfId="0" applyNumberFormat="1" applyFont="1" applyFill="1" applyAlignment="1">
      <alignment vertical="center"/>
    </xf>
    <xf numFmtId="0" fontId="1" fillId="2" borderId="0" xfId="0" applyFont="1" applyFill="1" applyAlignment="1">
      <alignment horizontal="center" vertical="center"/>
    </xf>
    <xf numFmtId="1" fontId="2" fillId="2" borderId="0" xfId="0" applyNumberFormat="1" applyFont="1" applyFill="1" applyBorder="1" applyAlignment="1">
      <alignment horizontal="center" vertical="center"/>
    </xf>
    <xf numFmtId="0" fontId="1" fillId="2" borderId="0" xfId="0" applyFont="1" applyFill="1"/>
    <xf numFmtId="2" fontId="1" fillId="2" borderId="0" xfId="0" applyNumberFormat="1" applyFont="1" applyFill="1" applyAlignment="1">
      <alignment horizontal="left"/>
    </xf>
    <xf numFmtId="0" fontId="3" fillId="2" borderId="0" xfId="0" applyFont="1" applyFill="1" applyAlignment="1">
      <alignment horizontal="left" vertical="center" indent="1"/>
    </xf>
    <xf numFmtId="0" fontId="4" fillId="2" borderId="0" xfId="0" applyFont="1" applyFill="1"/>
    <xf numFmtId="0" fontId="1" fillId="2" borderId="0" xfId="0" applyFont="1" applyFill="1" applyBorder="1"/>
    <xf numFmtId="0" fontId="4" fillId="2" borderId="0" xfId="0" applyFont="1" applyFill="1" applyAlignment="1">
      <alignment vertical="center"/>
    </xf>
    <xf numFmtId="0" fontId="6" fillId="2" borderId="0" xfId="0" applyFont="1" applyFill="1" applyAlignment="1">
      <alignment vertical="center"/>
    </xf>
    <xf numFmtId="0" fontId="1" fillId="2" borderId="0" xfId="0" applyFont="1" applyFill="1" applyAlignment="1">
      <alignment vertical="center"/>
    </xf>
    <xf numFmtId="0" fontId="7" fillId="4" borderId="0" xfId="0" applyFont="1" applyFill="1" applyBorder="1" applyAlignment="1">
      <alignment horizontal="left" vertical="top"/>
    </xf>
    <xf numFmtId="0" fontId="7" fillId="4" borderId="0" xfId="0" applyFont="1" applyFill="1" applyBorder="1" applyAlignment="1">
      <alignment vertical="top"/>
    </xf>
    <xf numFmtId="0" fontId="4" fillId="2" borderId="0" xfId="0" applyFont="1" applyFill="1" applyBorder="1" applyAlignment="1">
      <alignment vertical="center"/>
    </xf>
    <xf numFmtId="0" fontId="1" fillId="5" borderId="0" xfId="0" applyFont="1" applyFill="1"/>
    <xf numFmtId="0" fontId="3" fillId="6" borderId="0" xfId="0" applyFont="1" applyFill="1" applyBorder="1" applyAlignment="1">
      <alignment horizontal="left" vertical="top" indent="1"/>
    </xf>
    <xf numFmtId="3" fontId="3" fillId="6" borderId="0" xfId="0" applyNumberFormat="1" applyFont="1" applyFill="1" applyBorder="1" applyAlignment="1">
      <alignment vertical="top"/>
    </xf>
    <xf numFmtId="0" fontId="3" fillId="5" borderId="0" xfId="0" applyFont="1" applyFill="1" applyBorder="1" applyAlignment="1">
      <alignment horizontal="left" vertical="top" indent="1"/>
    </xf>
    <xf numFmtId="3" fontId="3" fillId="2" borderId="0" xfId="0" applyNumberFormat="1" applyFont="1" applyFill="1" applyBorder="1" applyAlignment="1">
      <alignment vertical="top"/>
    </xf>
    <xf numFmtId="164" fontId="3" fillId="2" borderId="0" xfId="0" applyNumberFormat="1" applyFont="1" applyFill="1" applyBorder="1" applyAlignment="1">
      <alignment vertical="top"/>
    </xf>
    <xf numFmtId="0" fontId="8" fillId="6" borderId="0" xfId="0" applyFont="1" applyFill="1" applyBorder="1" applyAlignment="1">
      <alignment horizontal="left" vertical="top" indent="1"/>
    </xf>
    <xf numFmtId="0" fontId="8" fillId="2" borderId="0" xfId="0" applyFont="1" applyFill="1" applyBorder="1" applyAlignment="1">
      <alignment horizontal="left" vertical="top" indent="1"/>
    </xf>
    <xf numFmtId="0" fontId="9" fillId="0" borderId="0" xfId="0" applyFont="1" applyAlignment="1">
      <alignment horizontal="left" readingOrder="1"/>
    </xf>
    <xf numFmtId="0" fontId="6" fillId="2" borderId="0" xfId="0" applyFont="1" applyFill="1"/>
    <xf numFmtId="0" fontId="7" fillId="4" borderId="0" xfId="0" applyFont="1" applyFill="1" applyBorder="1" applyAlignment="1">
      <alignment horizontal="left" vertical="top" indent="1"/>
    </xf>
    <xf numFmtId="3" fontId="7" fillId="4" borderId="0" xfId="0" applyNumberFormat="1" applyFont="1" applyFill="1" applyBorder="1" applyAlignment="1">
      <alignment vertical="top"/>
    </xf>
    <xf numFmtId="0" fontId="10" fillId="2" borderId="0" xfId="0" applyFont="1" applyFill="1" applyBorder="1" applyAlignment="1">
      <alignment horizontal="left" vertical="center"/>
    </xf>
    <xf numFmtId="0" fontId="11" fillId="2" borderId="0" xfId="0" applyFont="1" applyFill="1" applyBorder="1" applyAlignment="1">
      <alignment vertical="center"/>
    </xf>
    <xf numFmtId="0" fontId="4" fillId="2" borderId="0" xfId="0" applyFont="1" applyFill="1" applyBorder="1"/>
    <xf numFmtId="0" fontId="12" fillId="2" borderId="0" xfId="0" applyFont="1" applyFill="1"/>
    <xf numFmtId="0" fontId="13" fillId="2" borderId="0" xfId="0" applyFont="1" applyFill="1"/>
    <xf numFmtId="0" fontId="14" fillId="2" borderId="0" xfId="0" applyFont="1" applyFill="1" applyBorder="1"/>
    <xf numFmtId="0" fontId="15" fillId="2" borderId="0" xfId="0" applyFont="1" applyFill="1" applyBorder="1"/>
    <xf numFmtId="0" fontId="1" fillId="0" borderId="0" xfId="0" applyFont="1"/>
    <xf numFmtId="0" fontId="3" fillId="0" borderId="0" xfId="0" applyFont="1" applyFill="1" applyBorder="1" applyAlignment="1">
      <alignment horizontal="left" vertical="top" indent="1"/>
    </xf>
    <xf numFmtId="2" fontId="1" fillId="0" borderId="0" xfId="0" applyNumberFormat="1" applyFont="1" applyFill="1" applyAlignment="1">
      <alignment horizontal="left"/>
    </xf>
    <xf numFmtId="0" fontId="1" fillId="0" borderId="0" xfId="0" applyFont="1" applyFill="1"/>
    <xf numFmtId="0" fontId="4" fillId="0" borderId="0" xfId="0" applyFont="1" applyFill="1" applyAlignment="1">
      <alignment vertical="center"/>
    </xf>
    <xf numFmtId="0" fontId="6" fillId="0" borderId="0" xfId="0" applyFont="1" applyFill="1" applyAlignment="1">
      <alignment vertical="center"/>
    </xf>
    <xf numFmtId="0" fontId="1" fillId="0" borderId="0" xfId="0" applyFont="1" applyFill="1" applyAlignment="1">
      <alignment vertical="center"/>
    </xf>
    <xf numFmtId="2" fontId="2" fillId="2" borderId="0" xfId="0" applyNumberFormat="1" applyFont="1" applyFill="1" applyBorder="1" applyAlignment="1">
      <alignment horizontal="center" vertical="center"/>
    </xf>
    <xf numFmtId="166" fontId="3" fillId="0" borderId="0" xfId="1" applyNumberFormat="1" applyFont="1" applyFill="1" applyBorder="1" applyAlignment="1">
      <alignment vertical="top"/>
    </xf>
    <xf numFmtId="0" fontId="10" fillId="2" borderId="0" xfId="0" applyFont="1" applyFill="1" applyBorder="1" applyAlignment="1">
      <alignment horizontal="right" vertical="center"/>
    </xf>
    <xf numFmtId="164" fontId="3" fillId="0" borderId="0" xfId="1" applyNumberFormat="1" applyFont="1" applyFill="1" applyBorder="1" applyAlignment="1">
      <alignment vertical="top"/>
    </xf>
    <xf numFmtId="164" fontId="7" fillId="4" borderId="0" xfId="1" applyNumberFormat="1" applyFont="1" applyFill="1" applyBorder="1" applyAlignment="1">
      <alignment vertical="top"/>
    </xf>
    <xf numFmtId="0" fontId="18" fillId="2" borderId="0" xfId="5" applyFont="1" applyBorder="1" applyAlignment="1">
      <alignment vertical="center"/>
    </xf>
    <xf numFmtId="0" fontId="22" fillId="2" borderId="0" xfId="5" applyFont="1" applyBorder="1" applyAlignment="1">
      <alignment vertical="center"/>
    </xf>
    <xf numFmtId="0" fontId="33" fillId="5" borderId="0" xfId="2" applyFont="1" applyFill="1"/>
    <xf numFmtId="166" fontId="7" fillId="4" borderId="0" xfId="1" applyNumberFormat="1" applyFont="1" applyFill="1" applyBorder="1" applyAlignment="1">
      <alignment vertical="top"/>
    </xf>
    <xf numFmtId="0" fontId="34" fillId="4" borderId="0" xfId="0" applyFont="1" applyFill="1" applyBorder="1" applyAlignment="1">
      <alignment horizontal="left" vertical="top"/>
    </xf>
    <xf numFmtId="0" fontId="34" fillId="4" borderId="0" xfId="0" applyFont="1" applyFill="1" applyBorder="1" applyAlignment="1">
      <alignment horizontal="right" vertical="top" wrapText="1" indent="1"/>
    </xf>
    <xf numFmtId="0" fontId="17" fillId="2" borderId="0" xfId="0" applyFont="1" applyFill="1" applyBorder="1" applyAlignment="1">
      <alignment vertical="center"/>
    </xf>
    <xf numFmtId="0" fontId="17" fillId="2" borderId="0" xfId="0" applyFont="1" applyFill="1" applyAlignment="1">
      <alignment vertical="center"/>
    </xf>
    <xf numFmtId="0" fontId="17" fillId="2" borderId="0" xfId="0" applyFont="1" applyFill="1"/>
    <xf numFmtId="0" fontId="34" fillId="4" borderId="0" xfId="0" applyFont="1" applyFill="1" applyBorder="1" applyAlignment="1">
      <alignment horizontal="left" vertical="top" indent="1"/>
    </xf>
    <xf numFmtId="164" fontId="34" fillId="4" borderId="0" xfId="0" applyNumberFormat="1" applyFont="1" applyFill="1" applyBorder="1" applyAlignment="1">
      <alignment horizontal="right" vertical="top" indent="1"/>
    </xf>
    <xf numFmtId="0" fontId="17" fillId="2" borderId="0" xfId="0" applyFont="1" applyFill="1" applyBorder="1" applyAlignment="1">
      <alignment horizontal="left" vertical="center"/>
    </xf>
    <xf numFmtId="0" fontId="17" fillId="2" borderId="0" xfId="0" applyFont="1" applyFill="1" applyBorder="1"/>
    <xf numFmtId="2" fontId="17" fillId="2" borderId="0" xfId="0" applyNumberFormat="1" applyFont="1" applyFill="1" applyAlignment="1">
      <alignment vertical="center"/>
    </xf>
    <xf numFmtId="0" fontId="17" fillId="2" borderId="0" xfId="0" applyFont="1" applyFill="1" applyAlignment="1">
      <alignment horizontal="center" vertical="center"/>
    </xf>
    <xf numFmtId="2" fontId="36" fillId="2" borderId="0" xfId="0" applyNumberFormat="1" applyFont="1" applyFill="1" applyBorder="1" applyAlignment="1">
      <alignment horizontal="center" vertical="center"/>
    </xf>
    <xf numFmtId="2" fontId="17" fillId="2" borderId="0" xfId="0" applyNumberFormat="1" applyFont="1" applyFill="1" applyAlignment="1">
      <alignment horizontal="left"/>
    </xf>
    <xf numFmtId="0" fontId="17" fillId="5" borderId="0" xfId="0" applyFont="1" applyFill="1"/>
    <xf numFmtId="0" fontId="18" fillId="2" borderId="0" xfId="0" applyFont="1" applyFill="1" applyBorder="1" applyAlignment="1">
      <alignment vertical="center"/>
    </xf>
    <xf numFmtId="0" fontId="37" fillId="2" borderId="0" xfId="0" applyFont="1" applyFill="1"/>
    <xf numFmtId="0" fontId="36" fillId="2" borderId="0" xfId="0" applyFont="1" applyFill="1" applyBorder="1"/>
    <xf numFmtId="0" fontId="18" fillId="2" borderId="0" xfId="0" applyFont="1" applyFill="1" applyBorder="1"/>
    <xf numFmtId="0" fontId="34" fillId="9" borderId="0" xfId="0" applyFont="1" applyFill="1" applyBorder="1" applyAlignment="1">
      <alignment horizontal="left" vertical="top"/>
    </xf>
    <xf numFmtId="0" fontId="34" fillId="9" borderId="0" xfId="0" applyFont="1" applyFill="1" applyBorder="1" applyAlignment="1">
      <alignment vertical="top"/>
    </xf>
    <xf numFmtId="0" fontId="34" fillId="9" borderId="0" xfId="0" applyFont="1" applyFill="1" applyBorder="1" applyAlignment="1">
      <alignment horizontal="right" vertical="top" wrapText="1" indent="1"/>
    </xf>
    <xf numFmtId="0" fontId="34" fillId="9" borderId="3" xfId="0" applyFont="1" applyFill="1" applyBorder="1" applyAlignment="1">
      <alignment horizontal="left" vertical="top" indent="1"/>
    </xf>
    <xf numFmtId="3" fontId="34" fillId="9" borderId="3" xfId="0" applyNumberFormat="1" applyFont="1" applyFill="1" applyBorder="1" applyAlignment="1">
      <alignment vertical="top"/>
    </xf>
    <xf numFmtId="164" fontId="34" fillId="9" borderId="3" xfId="0" applyNumberFormat="1" applyFont="1" applyFill="1" applyBorder="1" applyAlignment="1">
      <alignment horizontal="right" vertical="top" indent="1"/>
    </xf>
    <xf numFmtId="0" fontId="34" fillId="9" borderId="0" xfId="0" applyFont="1" applyFill="1" applyBorder="1" applyAlignment="1">
      <alignment horizontal="left" vertical="top" indent="1"/>
    </xf>
    <xf numFmtId="3" fontId="34" fillId="9" borderId="0" xfId="0" applyNumberFormat="1" applyFont="1" applyFill="1" applyBorder="1" applyAlignment="1">
      <alignment vertical="top"/>
    </xf>
    <xf numFmtId="164" fontId="34" fillId="9" borderId="0" xfId="0" applyNumberFormat="1" applyFont="1" applyFill="1" applyBorder="1" applyAlignment="1">
      <alignment horizontal="right" vertical="top" indent="1"/>
    </xf>
    <xf numFmtId="164" fontId="34" fillId="9" borderId="0" xfId="0" applyNumberFormat="1" applyFont="1" applyFill="1" applyBorder="1" applyAlignment="1">
      <alignment vertical="top"/>
    </xf>
    <xf numFmtId="2" fontId="27" fillId="2" borderId="0" xfId="0" applyNumberFormat="1" applyFont="1" applyFill="1" applyAlignment="1">
      <alignment horizontal="left"/>
    </xf>
    <xf numFmtId="0" fontId="27" fillId="2" borderId="0" xfId="0" applyFont="1" applyFill="1"/>
    <xf numFmtId="3" fontId="17" fillId="9" borderId="3" xfId="0" applyNumberFormat="1" applyFont="1" applyFill="1" applyBorder="1" applyAlignment="1">
      <alignment vertical="top"/>
    </xf>
    <xf numFmtId="164" fontId="17" fillId="9" borderId="3" xfId="0" applyNumberFormat="1" applyFont="1" applyFill="1" applyBorder="1" applyAlignment="1">
      <alignment horizontal="right" vertical="top" indent="1"/>
    </xf>
    <xf numFmtId="0" fontId="17" fillId="5" borderId="0" xfId="0" applyFont="1" applyFill="1" applyBorder="1" applyAlignment="1">
      <alignment horizontal="left" vertical="top" indent="1"/>
    </xf>
    <xf numFmtId="0" fontId="17" fillId="0" borderId="0" xfId="0" applyFont="1"/>
    <xf numFmtId="0" fontId="6" fillId="2" borderId="0" xfId="0" applyFont="1" applyFill="1" applyBorder="1"/>
    <xf numFmtId="0" fontId="11" fillId="2" borderId="0" xfId="0" applyFont="1" applyFill="1" applyBorder="1"/>
    <xf numFmtId="0" fontId="0" fillId="0" borderId="0" xfId="0" quotePrefix="1"/>
    <xf numFmtId="0" fontId="17" fillId="2" borderId="0" xfId="0" applyFont="1" applyFill="1" applyAlignment="1">
      <alignment horizontal="left" vertical="center" indent="1"/>
    </xf>
    <xf numFmtId="1" fontId="36" fillId="2" borderId="0" xfId="0" applyNumberFormat="1" applyFont="1" applyFill="1" applyBorder="1" applyAlignment="1">
      <alignment horizontal="center" vertical="center"/>
    </xf>
    <xf numFmtId="164" fontId="34" fillId="9" borderId="0" xfId="1" applyNumberFormat="1" applyFont="1" applyFill="1" applyBorder="1" applyAlignment="1">
      <alignment vertical="top"/>
    </xf>
    <xf numFmtId="9" fontId="34" fillId="9" borderId="0" xfId="0" applyNumberFormat="1" applyFont="1" applyFill="1" applyBorder="1" applyAlignment="1">
      <alignment horizontal="right" vertical="top" indent="1"/>
    </xf>
    <xf numFmtId="0" fontId="27" fillId="2" borderId="0" xfId="0" applyFont="1" applyFill="1" applyBorder="1" applyAlignment="1">
      <alignment horizontal="left" vertical="center"/>
    </xf>
    <xf numFmtId="0" fontId="39" fillId="2" borderId="0" xfId="0" applyFont="1" applyFill="1" applyBorder="1" applyAlignment="1">
      <alignment vertical="center"/>
    </xf>
    <xf numFmtId="165" fontId="27" fillId="2" borderId="0" xfId="0" applyNumberFormat="1" applyFont="1" applyFill="1" applyBorder="1" applyAlignment="1">
      <alignment horizontal="right" vertical="center"/>
    </xf>
    <xf numFmtId="0" fontId="34" fillId="5" borderId="0" xfId="0" applyFont="1" applyFill="1" applyBorder="1" applyAlignment="1">
      <alignment vertical="center"/>
    </xf>
    <xf numFmtId="0" fontId="17" fillId="5" borderId="0" xfId="0" applyFont="1" applyFill="1" applyAlignment="1">
      <alignment vertical="center"/>
    </xf>
    <xf numFmtId="0" fontId="40" fillId="2" borderId="0" xfId="0" applyFont="1" applyFill="1"/>
    <xf numFmtId="2" fontId="17" fillId="5" borderId="0" xfId="0" applyNumberFormat="1" applyFont="1" applyFill="1" applyAlignment="1">
      <alignment horizontal="left"/>
    </xf>
    <xf numFmtId="3" fontId="17" fillId="5" borderId="0" xfId="0" applyNumberFormat="1" applyFont="1" applyFill="1" applyBorder="1" applyAlignment="1">
      <alignment vertical="top"/>
    </xf>
    <xf numFmtId="164" fontId="17" fillId="5" borderId="0" xfId="1" applyNumberFormat="1" applyFont="1" applyFill="1" applyBorder="1" applyAlignment="1">
      <alignment vertical="top"/>
    </xf>
    <xf numFmtId="9" fontId="34" fillId="4" borderId="0" xfId="0" applyNumberFormat="1" applyFont="1" applyFill="1" applyBorder="1" applyAlignment="1">
      <alignment horizontal="right" vertical="top" indent="1"/>
    </xf>
    <xf numFmtId="164" fontId="17" fillId="5" borderId="0" xfId="0" applyNumberFormat="1" applyFont="1" applyFill="1" applyBorder="1" applyAlignment="1">
      <alignment horizontal="right" vertical="top" indent="1"/>
    </xf>
    <xf numFmtId="164" fontId="17" fillId="9" borderId="0" xfId="0" applyNumberFormat="1" applyFont="1" applyFill="1" applyBorder="1" applyAlignment="1">
      <alignment horizontal="right" vertical="top" indent="1"/>
    </xf>
    <xf numFmtId="164" fontId="17" fillId="2" borderId="0" xfId="1" applyNumberFormat="1" applyFont="1" applyFill="1"/>
    <xf numFmtId="3" fontId="17" fillId="2" borderId="0" xfId="0" applyNumberFormat="1" applyFont="1" applyFill="1"/>
    <xf numFmtId="3" fontId="38" fillId="5" borderId="0" xfId="0" applyNumberFormat="1" applyFont="1" applyFill="1"/>
    <xf numFmtId="0" fontId="34" fillId="9" borderId="0" xfId="0" applyFont="1" applyFill="1" applyBorder="1" applyAlignment="1">
      <alignment horizontal="center" vertical="top"/>
    </xf>
    <xf numFmtId="0" fontId="34" fillId="9" borderId="4" xfId="0" applyFont="1" applyFill="1" applyBorder="1" applyAlignment="1">
      <alignment horizontal="right" vertical="top" wrapText="1" indent="1"/>
    </xf>
    <xf numFmtId="0" fontId="34" fillId="9" borderId="0" xfId="0" applyFont="1" applyFill="1" applyBorder="1" applyAlignment="1">
      <alignment horizontal="left" vertical="top" wrapText="1"/>
    </xf>
    <xf numFmtId="0" fontId="34" fillId="9" borderId="4" xfId="0" applyFont="1" applyFill="1" applyBorder="1" applyAlignment="1">
      <alignment horizontal="right" vertical="top"/>
    </xf>
    <xf numFmtId="164" fontId="34" fillId="4" borderId="0" xfId="0" applyNumberFormat="1" applyFont="1" applyFill="1" applyBorder="1" applyAlignment="1">
      <alignment vertical="top"/>
    </xf>
    <xf numFmtId="0" fontId="27" fillId="2" borderId="0" xfId="0" applyFont="1" applyFill="1" applyBorder="1" applyAlignment="1">
      <alignment horizontal="right" vertical="center" indent="1"/>
    </xf>
    <xf numFmtId="0" fontId="18" fillId="2" borderId="0" xfId="5" applyFont="1" applyBorder="1" applyAlignment="1">
      <alignment vertical="center" wrapText="1"/>
    </xf>
    <xf numFmtId="0" fontId="18" fillId="2" borderId="0" xfId="5" applyFont="1" applyFill="1" applyBorder="1" applyAlignment="1">
      <alignment vertical="center" wrapText="1"/>
    </xf>
    <xf numFmtId="1" fontId="17" fillId="2" borderId="0" xfId="0" applyNumberFormat="1" applyFont="1" applyFill="1"/>
    <xf numFmtId="0" fontId="18" fillId="2" borderId="0" xfId="0" applyFont="1" applyFill="1"/>
    <xf numFmtId="171" fontId="17" fillId="2" borderId="0" xfId="17" applyNumberFormat="1" applyFont="1" applyFill="1"/>
    <xf numFmtId="0" fontId="17" fillId="2" borderId="0" xfId="5" applyFont="1" applyBorder="1" applyAlignment="1">
      <alignment vertical="center"/>
    </xf>
    <xf numFmtId="0" fontId="17" fillId="5" borderId="0" xfId="0" applyFont="1" applyFill="1" applyBorder="1" applyAlignment="1">
      <alignment vertical="center"/>
    </xf>
    <xf numFmtId="0" fontId="35" fillId="5" borderId="0" xfId="0" applyFont="1" applyFill="1" applyAlignment="1">
      <alignment horizontal="left" readingOrder="1"/>
    </xf>
    <xf numFmtId="3" fontId="18" fillId="2" borderId="0" xfId="0" applyNumberFormat="1" applyFont="1" applyFill="1"/>
    <xf numFmtId="0" fontId="17" fillId="2" borderId="0" xfId="0" applyFont="1" applyFill="1" applyAlignment="1">
      <alignment horizontal="right"/>
    </xf>
    <xf numFmtId="0" fontId="0" fillId="2" borderId="0" xfId="0" applyFont="1" applyFill="1"/>
    <xf numFmtId="1" fontId="17" fillId="2" borderId="0" xfId="0" applyNumberFormat="1" applyFont="1" applyFill="1" applyBorder="1"/>
    <xf numFmtId="172" fontId="42" fillId="2" borderId="0" xfId="18" applyNumberFormat="1" applyFont="1" applyFill="1"/>
    <xf numFmtId="172" fontId="42" fillId="2" borderId="0" xfId="18" applyNumberFormat="1" applyFont="1" applyFill="1" applyBorder="1"/>
    <xf numFmtId="172" fontId="44" fillId="2" borderId="0" xfId="18" applyNumberFormat="1" applyFont="1" applyFill="1"/>
    <xf numFmtId="0" fontId="42" fillId="2" borderId="0" xfId="0" applyFont="1" applyFill="1"/>
    <xf numFmtId="0" fontId="18" fillId="2" borderId="0" xfId="5" applyFont="1" applyBorder="1" applyAlignment="1">
      <alignment vertical="center" wrapText="1"/>
    </xf>
    <xf numFmtId="0" fontId="18" fillId="2" borderId="0" xfId="5" applyFont="1" applyFill="1" applyBorder="1" applyAlignment="1">
      <alignment vertical="center" wrapText="1"/>
    </xf>
    <xf numFmtId="171" fontId="18" fillId="2" borderId="0" xfId="17" applyNumberFormat="1" applyFont="1" applyFill="1"/>
    <xf numFmtId="9" fontId="17" fillId="5" borderId="0" xfId="1" applyFont="1" applyFill="1" applyBorder="1" applyAlignment="1">
      <alignment vertical="top"/>
    </xf>
    <xf numFmtId="0" fontId="22" fillId="5" borderId="0" xfId="5" applyFont="1" applyFill="1" applyBorder="1" applyAlignment="1">
      <alignment vertical="center"/>
    </xf>
    <xf numFmtId="0" fontId="18" fillId="5" borderId="0" xfId="3" applyFont="1" applyFill="1" applyBorder="1" applyAlignment="1">
      <alignment horizontal="left" vertical="center"/>
    </xf>
    <xf numFmtId="171" fontId="17" fillId="2" borderId="0" xfId="17" applyNumberFormat="1" applyFont="1" applyFill="1" applyBorder="1"/>
    <xf numFmtId="0" fontId="17" fillId="2" borderId="0" xfId="0" applyFont="1" applyFill="1" applyAlignment="1">
      <alignment horizontal="left"/>
    </xf>
    <xf numFmtId="0" fontId="45" fillId="2" borderId="0" xfId="0" applyFont="1" applyFill="1"/>
    <xf numFmtId="171" fontId="18" fillId="2" borderId="0" xfId="17" applyNumberFormat="1" applyFont="1" applyFill="1" applyBorder="1"/>
    <xf numFmtId="3" fontId="17" fillId="5" borderId="0" xfId="1" applyNumberFormat="1" applyFont="1" applyFill="1" applyBorder="1" applyAlignment="1">
      <alignment vertical="top"/>
    </xf>
    <xf numFmtId="0" fontId="40" fillId="5" borderId="0" xfId="0" applyFont="1" applyFill="1"/>
    <xf numFmtId="0" fontId="4" fillId="5" borderId="0" xfId="0" applyFont="1" applyFill="1" applyAlignment="1">
      <alignment vertical="center"/>
    </xf>
    <xf numFmtId="0" fontId="4" fillId="5" borderId="0" xfId="0" applyFont="1" applyFill="1"/>
    <xf numFmtId="0" fontId="4" fillId="5" borderId="0" xfId="0" applyFont="1" applyFill="1" applyBorder="1"/>
    <xf numFmtId="171" fontId="46" fillId="5" borderId="0" xfId="17" applyNumberFormat="1" applyFont="1" applyFill="1"/>
    <xf numFmtId="0" fontId="17" fillId="5" borderId="0" xfId="0" applyFont="1" applyFill="1" applyBorder="1"/>
    <xf numFmtId="9" fontId="17" fillId="5" borderId="0" xfId="1" applyFont="1" applyFill="1" applyAlignment="1">
      <alignment vertical="center"/>
    </xf>
    <xf numFmtId="3" fontId="17" fillId="5" borderId="0" xfId="0" applyNumberFormat="1" applyFont="1" applyFill="1" applyBorder="1" applyAlignment="1">
      <alignment vertical="center"/>
    </xf>
    <xf numFmtId="0" fontId="18" fillId="5" borderId="0" xfId="0" applyFont="1" applyFill="1"/>
    <xf numFmtId="0" fontId="18" fillId="5" borderId="0" xfId="3" applyFont="1" applyFill="1"/>
    <xf numFmtId="3" fontId="17" fillId="5" borderId="0" xfId="3" applyNumberFormat="1" applyFill="1"/>
    <xf numFmtId="0" fontId="40" fillId="5" borderId="0" xfId="3" applyFont="1" applyFill="1"/>
    <xf numFmtId="9" fontId="17" fillId="5" borderId="0" xfId="1" applyFont="1" applyFill="1"/>
    <xf numFmtId="1" fontId="17" fillId="5" borderId="0" xfId="0" applyNumberFormat="1" applyFont="1" applyFill="1" applyAlignment="1">
      <alignment vertical="center"/>
    </xf>
    <xf numFmtId="1" fontId="17" fillId="5" borderId="0" xfId="0" applyNumberFormat="1" applyFont="1" applyFill="1"/>
    <xf numFmtId="0" fontId="17" fillId="5" borderId="0" xfId="0" quotePrefix="1" applyFont="1" applyFill="1" applyAlignment="1">
      <alignment vertical="center"/>
    </xf>
    <xf numFmtId="3" fontId="17" fillId="5" borderId="0" xfId="0" quotePrefix="1" applyNumberFormat="1" applyFont="1" applyFill="1" applyBorder="1" applyAlignment="1">
      <alignment vertical="center"/>
    </xf>
    <xf numFmtId="3" fontId="18" fillId="5" borderId="0" xfId="0" applyNumberFormat="1" applyFont="1" applyFill="1"/>
    <xf numFmtId="167" fontId="17" fillId="5" borderId="0" xfId="0" applyNumberFormat="1" applyFont="1" applyFill="1"/>
    <xf numFmtId="164" fontId="17" fillId="5" borderId="0" xfId="1" applyNumberFormat="1" applyFont="1" applyFill="1" applyAlignment="1">
      <alignment vertical="center"/>
    </xf>
    <xf numFmtId="164" fontId="17" fillId="5" borderId="0" xfId="0" applyNumberFormat="1" applyFont="1" applyFill="1" applyBorder="1" applyAlignment="1">
      <alignment vertical="center"/>
    </xf>
    <xf numFmtId="164" fontId="17" fillId="5" borderId="0" xfId="0" applyNumberFormat="1" applyFont="1" applyFill="1" applyAlignment="1">
      <alignment vertical="center"/>
    </xf>
    <xf numFmtId="0" fontId="4" fillId="5" borderId="0" xfId="0" applyFont="1" applyFill="1" applyBorder="1" applyAlignment="1">
      <alignment vertical="center"/>
    </xf>
    <xf numFmtId="0" fontId="27" fillId="5" borderId="0" xfId="0" applyFont="1" applyFill="1"/>
    <xf numFmtId="0" fontId="17" fillId="5" borderId="0" xfId="0" applyNumberFormat="1" applyFont="1" applyFill="1"/>
    <xf numFmtId="171" fontId="17" fillId="5" borderId="0" xfId="17" applyNumberFormat="1" applyFont="1" applyFill="1"/>
    <xf numFmtId="43" fontId="6" fillId="5" borderId="0" xfId="0" applyNumberFormat="1" applyFont="1" applyFill="1" applyAlignment="1">
      <alignment vertical="center"/>
    </xf>
    <xf numFmtId="2" fontId="36" fillId="5" borderId="0" xfId="0" applyNumberFormat="1" applyFont="1" applyFill="1" applyBorder="1" applyAlignment="1">
      <alignment horizontal="center" vertical="center"/>
    </xf>
    <xf numFmtId="0" fontId="42" fillId="2" borderId="0" xfId="5" applyFont="1" applyBorder="1" applyAlignment="1">
      <alignment vertical="center"/>
    </xf>
    <xf numFmtId="0" fontId="16" fillId="2" borderId="0" xfId="2" applyFill="1" applyBorder="1" applyAlignment="1">
      <alignment vertical="center"/>
    </xf>
    <xf numFmtId="0" fontId="43" fillId="2" borderId="0" xfId="5" applyFont="1" applyBorder="1" applyAlignment="1">
      <alignment vertical="center"/>
    </xf>
    <xf numFmtId="0" fontId="43" fillId="2" borderId="0" xfId="5" quotePrefix="1" applyFont="1" applyBorder="1" applyAlignment="1">
      <alignment vertical="center"/>
    </xf>
    <xf numFmtId="0" fontId="47" fillId="5" borderId="0" xfId="2" applyFont="1" applyFill="1"/>
    <xf numFmtId="0" fontId="32" fillId="5" borderId="0" xfId="3" applyFont="1" applyFill="1" applyBorder="1" applyAlignment="1">
      <alignment horizontal="right" vertical="center"/>
    </xf>
    <xf numFmtId="0" fontId="17" fillId="5" borderId="0" xfId="3" applyFont="1" applyFill="1" applyBorder="1" applyAlignment="1">
      <alignment horizontal="left" vertical="center" indent="1"/>
    </xf>
    <xf numFmtId="0" fontId="20" fillId="5" borderId="0" xfId="4" applyFont="1" applyFill="1" applyBorder="1" applyAlignment="1" applyProtection="1">
      <alignment horizontal="center" vertical="center"/>
    </xf>
    <xf numFmtId="0" fontId="33" fillId="5" borderId="0" xfId="2" applyFont="1" applyFill="1" applyBorder="1" applyAlignment="1">
      <alignment horizontal="center" vertical="center"/>
    </xf>
    <xf numFmtId="0" fontId="17" fillId="5" borderId="0" xfId="0" applyFont="1" applyFill="1" applyAlignment="1">
      <alignment textRotation="90"/>
    </xf>
    <xf numFmtId="0" fontId="0" fillId="2" borderId="0" xfId="0" applyFont="1" applyFill="1" applyBorder="1"/>
    <xf numFmtId="2" fontId="17" fillId="2" borderId="0" xfId="0" applyNumberFormat="1" applyFont="1" applyFill="1" applyAlignment="1">
      <alignment horizontal="left" vertical="top"/>
    </xf>
    <xf numFmtId="0" fontId="18" fillId="2" borderId="0" xfId="0" applyFont="1" applyFill="1" applyBorder="1" applyAlignment="1">
      <alignment vertical="top"/>
    </xf>
    <xf numFmtId="165" fontId="27" fillId="2" borderId="0" xfId="0" applyNumberFormat="1" applyFont="1" applyFill="1" applyBorder="1" applyAlignment="1">
      <alignment horizontal="right" vertical="top"/>
    </xf>
    <xf numFmtId="0" fontId="17" fillId="2" borderId="0" xfId="0" applyFont="1" applyFill="1" applyAlignment="1">
      <alignment vertical="top"/>
    </xf>
    <xf numFmtId="165" fontId="27" fillId="5" borderId="0" xfId="0" applyNumberFormat="1" applyFont="1" applyFill="1" applyBorder="1" applyAlignment="1">
      <alignment horizontal="right" vertical="top"/>
    </xf>
    <xf numFmtId="9" fontId="34" fillId="9" borderId="0" xfId="1" applyFont="1" applyFill="1" applyBorder="1" applyAlignment="1">
      <alignment horizontal="right" vertical="top"/>
    </xf>
    <xf numFmtId="173" fontId="18" fillId="2" borderId="0" xfId="17" applyNumberFormat="1" applyFont="1" applyFill="1" applyBorder="1"/>
    <xf numFmtId="3" fontId="1" fillId="2" borderId="0" xfId="0" applyNumberFormat="1" applyFont="1" applyFill="1" applyAlignment="1">
      <alignment horizontal="center" vertical="center"/>
    </xf>
    <xf numFmtId="9" fontId="17" fillId="2" borderId="0" xfId="1" applyFont="1" applyFill="1"/>
    <xf numFmtId="174" fontId="17" fillId="2" borderId="0" xfId="0" applyNumberFormat="1" applyFont="1" applyFill="1"/>
    <xf numFmtId="164" fontId="34" fillId="9" borderId="3" xfId="1" applyNumberFormat="1" applyFont="1" applyFill="1" applyBorder="1" applyAlignment="1">
      <alignment vertical="top"/>
    </xf>
    <xf numFmtId="164" fontId="34" fillId="9" borderId="0" xfId="1" quotePrefix="1" applyNumberFormat="1" applyFont="1" applyFill="1" applyBorder="1" applyAlignment="1">
      <alignment vertical="top"/>
    </xf>
    <xf numFmtId="0" fontId="18" fillId="5" borderId="0" xfId="0" applyFont="1" applyFill="1" applyAlignment="1">
      <alignment vertical="top"/>
    </xf>
    <xf numFmtId="0" fontId="17" fillId="5" borderId="0" xfId="0" applyFont="1" applyFill="1" applyAlignment="1">
      <alignment vertical="top"/>
    </xf>
    <xf numFmtId="0" fontId="40" fillId="5" borderId="0" xfId="3" applyFont="1" applyFill="1" applyAlignment="1">
      <alignment vertical="top"/>
    </xf>
    <xf numFmtId="9" fontId="17" fillId="5" borderId="0" xfId="1" applyFont="1" applyFill="1" applyAlignment="1">
      <alignment vertical="top"/>
    </xf>
    <xf numFmtId="164" fontId="17" fillId="5" borderId="0" xfId="0" applyNumberFormat="1" applyFont="1" applyFill="1" applyAlignment="1">
      <alignment vertical="top"/>
    </xf>
    <xf numFmtId="0" fontId="27" fillId="2" borderId="0" xfId="0" applyFont="1" applyFill="1" applyBorder="1" applyAlignment="1">
      <alignment horizontal="left" vertical="top"/>
    </xf>
    <xf numFmtId="0" fontId="1" fillId="2" borderId="0" xfId="0" applyFont="1" applyFill="1" applyAlignment="1">
      <alignment vertical="top"/>
    </xf>
    <xf numFmtId="0" fontId="27" fillId="2" borderId="0" xfId="0" applyFont="1" applyFill="1" applyBorder="1" applyAlignment="1">
      <alignment horizontal="left" vertical="top" wrapText="1"/>
    </xf>
    <xf numFmtId="0" fontId="27" fillId="5" borderId="0" xfId="0" applyFont="1" applyFill="1" applyAlignment="1">
      <alignment vertical="top"/>
    </xf>
    <xf numFmtId="0" fontId="17" fillId="2" borderId="0" xfId="0" applyFont="1" applyFill="1" applyBorder="1" applyAlignment="1">
      <alignment horizontal="left" vertical="top"/>
    </xf>
    <xf numFmtId="0" fontId="11" fillId="2" borderId="0" xfId="0" applyFont="1" applyFill="1" applyBorder="1" applyAlignment="1">
      <alignment vertical="top"/>
    </xf>
    <xf numFmtId="2" fontId="1" fillId="2" borderId="0" xfId="0" applyNumberFormat="1" applyFont="1" applyFill="1" applyAlignment="1">
      <alignment horizontal="left" vertical="top"/>
    </xf>
    <xf numFmtId="0" fontId="39" fillId="2" borderId="0" xfId="0" applyFont="1" applyFill="1" applyBorder="1" applyAlignment="1">
      <alignment vertical="top"/>
    </xf>
    <xf numFmtId="0" fontId="27" fillId="2" borderId="0" xfId="0" applyFont="1" applyFill="1" applyAlignment="1">
      <alignment vertical="top"/>
    </xf>
    <xf numFmtId="2" fontId="27" fillId="2" borderId="0" xfId="0" applyNumberFormat="1" applyFont="1" applyFill="1" applyAlignment="1">
      <alignment horizontal="left" vertical="top"/>
    </xf>
    <xf numFmtId="0" fontId="17" fillId="2" borderId="0" xfId="0" applyFont="1" applyFill="1" applyBorder="1" applyAlignment="1">
      <alignment vertical="top"/>
    </xf>
    <xf numFmtId="0" fontId="18" fillId="2" borderId="0" xfId="0" applyFont="1" applyFill="1" applyBorder="1" applyAlignment="1">
      <alignment horizontal="left" vertical="top"/>
    </xf>
    <xf numFmtId="0" fontId="11" fillId="2" borderId="0" xfId="0" applyFont="1" applyFill="1" applyBorder="1" applyAlignment="1">
      <alignment horizontal="left" vertical="top"/>
    </xf>
    <xf numFmtId="0" fontId="39" fillId="2" borderId="0" xfId="0" applyFont="1" applyFill="1" applyBorder="1" applyAlignment="1">
      <alignment horizontal="left" vertical="top"/>
    </xf>
    <xf numFmtId="0" fontId="17" fillId="2" borderId="10" xfId="0" applyFont="1" applyFill="1" applyBorder="1" applyAlignment="1">
      <alignment vertical="center"/>
    </xf>
    <xf numFmtId="0" fontId="17" fillId="2" borderId="11" xfId="0" applyFont="1" applyFill="1" applyBorder="1"/>
    <xf numFmtId="0" fontId="17" fillId="5" borderId="10" xfId="0" applyFont="1" applyFill="1" applyBorder="1" applyAlignment="1">
      <alignment vertical="center"/>
    </xf>
    <xf numFmtId="0" fontId="17" fillId="5" borderId="11" xfId="0" applyFont="1" applyFill="1" applyBorder="1"/>
    <xf numFmtId="0" fontId="35" fillId="0" borderId="10" xfId="0" applyFont="1" applyBorder="1" applyAlignment="1">
      <alignment horizontal="left" readingOrder="1"/>
    </xf>
    <xf numFmtId="0" fontId="17" fillId="2" borderId="10" xfId="0" applyFont="1" applyFill="1" applyBorder="1"/>
    <xf numFmtId="0" fontId="17" fillId="2" borderId="12" xfId="0" applyFont="1" applyFill="1" applyBorder="1"/>
    <xf numFmtId="0" fontId="17" fillId="2" borderId="13" xfId="0" applyFont="1" applyFill="1" applyBorder="1"/>
    <xf numFmtId="0" fontId="17" fillId="2" borderId="14" xfId="0" applyFont="1" applyFill="1" applyBorder="1" applyAlignment="1">
      <alignment horizontal="right"/>
    </xf>
    <xf numFmtId="0" fontId="17" fillId="2" borderId="10" xfId="0" applyFont="1" applyFill="1" applyBorder="1" applyAlignment="1">
      <alignment horizontal="center" vertical="center"/>
    </xf>
    <xf numFmtId="0" fontId="27" fillId="0" borderId="0" xfId="0" applyFont="1" applyFill="1" applyBorder="1" applyAlignment="1">
      <alignment horizontal="left" vertical="top"/>
    </xf>
    <xf numFmtId="0" fontId="17" fillId="5" borderId="0" xfId="0" applyFont="1" applyFill="1" applyBorder="1" applyAlignment="1">
      <alignment horizontal="left" vertical="top" indent="3"/>
    </xf>
    <xf numFmtId="0" fontId="17" fillId="5" borderId="0" xfId="0" applyFont="1" applyFill="1" applyBorder="1" applyAlignment="1">
      <alignment horizontal="left" vertical="top" indent="5"/>
    </xf>
    <xf numFmtId="2" fontId="18" fillId="5" borderId="0" xfId="0" applyNumberFormat="1" applyFont="1" applyFill="1" applyAlignment="1">
      <alignment horizontal="left"/>
    </xf>
    <xf numFmtId="0" fontId="18" fillId="5" borderId="0" xfId="0" applyFont="1" applyFill="1" applyBorder="1" applyAlignment="1">
      <alignment horizontal="left" vertical="top" indent="3"/>
    </xf>
    <xf numFmtId="3" fontId="18" fillId="5" borderId="0" xfId="1" applyNumberFormat="1" applyFont="1" applyFill="1" applyBorder="1" applyAlignment="1">
      <alignment vertical="top"/>
    </xf>
    <xf numFmtId="164" fontId="18" fillId="5" borderId="0" xfId="0" applyNumberFormat="1" applyFont="1" applyFill="1" applyBorder="1" applyAlignment="1">
      <alignment horizontal="right" vertical="top" indent="1"/>
    </xf>
    <xf numFmtId="0" fontId="18" fillId="5" borderId="0" xfId="0" applyFont="1" applyFill="1" applyAlignment="1">
      <alignment vertical="center"/>
    </xf>
    <xf numFmtId="0" fontId="18" fillId="2" borderId="0" xfId="0" applyFont="1" applyFill="1" applyAlignment="1">
      <alignment vertical="center"/>
    </xf>
    <xf numFmtId="0" fontId="36" fillId="5" borderId="0" xfId="3" applyFont="1" applyFill="1" applyBorder="1" applyAlignment="1">
      <alignment horizontal="left" vertical="center"/>
    </xf>
    <xf numFmtId="0" fontId="38" fillId="2" borderId="0" xfId="0" applyFont="1" applyFill="1" applyAlignment="1">
      <alignment vertical="center"/>
    </xf>
    <xf numFmtId="0" fontId="38" fillId="5" borderId="0" xfId="0" applyFont="1" applyFill="1" applyBorder="1" applyAlignment="1">
      <alignment vertical="center"/>
    </xf>
    <xf numFmtId="0" fontId="36" fillId="5" borderId="0" xfId="0" applyFont="1" applyFill="1" applyBorder="1" applyAlignment="1">
      <alignment vertical="center"/>
    </xf>
    <xf numFmtId="0" fontId="38" fillId="5" borderId="0" xfId="0" applyFont="1" applyFill="1" applyAlignment="1">
      <alignment vertical="center"/>
    </xf>
    <xf numFmtId="0" fontId="36" fillId="2" borderId="0" xfId="0" applyFont="1" applyFill="1" applyAlignment="1">
      <alignment vertical="center"/>
    </xf>
    <xf numFmtId="0" fontId="38" fillId="5" borderId="0" xfId="0" applyFont="1" applyFill="1" applyAlignment="1">
      <alignment horizontal="left" readingOrder="1"/>
    </xf>
    <xf numFmtId="0" fontId="38" fillId="2" borderId="0" xfId="0" applyFont="1" applyFill="1"/>
    <xf numFmtId="0" fontId="17" fillId="2" borderId="0" xfId="0" applyFont="1" applyFill="1" applyAlignment="1">
      <alignment horizontal="left" vertical="top" wrapText="1"/>
    </xf>
    <xf numFmtId="0" fontId="17" fillId="5" borderId="0" xfId="0" applyFont="1" applyFill="1" applyAlignment="1">
      <alignment horizontal="left" vertical="top" wrapText="1"/>
    </xf>
    <xf numFmtId="0" fontId="33" fillId="5" borderId="0" xfId="2" applyFont="1" applyFill="1" applyBorder="1" applyAlignment="1">
      <alignment horizontal="right" vertical="center" wrapText="1"/>
    </xf>
    <xf numFmtId="2" fontId="17" fillId="5" borderId="0" xfId="0" applyNumberFormat="1" applyFont="1" applyFill="1" applyAlignment="1">
      <alignment horizontal="left" vertical="top"/>
    </xf>
    <xf numFmtId="0" fontId="27" fillId="5" borderId="0" xfId="0" applyFont="1" applyFill="1" applyBorder="1" applyAlignment="1">
      <alignment horizontal="left" vertical="top"/>
    </xf>
    <xf numFmtId="0" fontId="18" fillId="5" borderId="0" xfId="0" applyFont="1" applyFill="1" applyBorder="1" applyAlignment="1">
      <alignment vertical="top"/>
    </xf>
    <xf numFmtId="0" fontId="23" fillId="0" borderId="0" xfId="5" applyFont="1" applyFill="1" applyBorder="1" applyAlignment="1">
      <alignment horizontal="left" vertical="center"/>
    </xf>
    <xf numFmtId="0" fontId="18" fillId="2" borderId="0" xfId="5" applyFont="1" applyBorder="1" applyAlignment="1">
      <alignment horizontal="left" vertical="center"/>
    </xf>
    <xf numFmtId="0" fontId="34" fillId="10" borderId="0" xfId="0" applyFont="1" applyFill="1" applyBorder="1" applyAlignment="1">
      <alignment horizontal="left" vertical="center" indent="1"/>
    </xf>
    <xf numFmtId="0" fontId="34" fillId="10" borderId="8" xfId="0" applyFont="1" applyFill="1" applyBorder="1" applyAlignment="1">
      <alignment horizontal="left" vertical="center" indent="1"/>
    </xf>
    <xf numFmtId="0" fontId="34" fillId="10" borderId="2" xfId="0" applyFont="1" applyFill="1" applyBorder="1" applyAlignment="1">
      <alignment horizontal="left" vertical="center" indent="1"/>
    </xf>
    <xf numFmtId="0" fontId="34" fillId="10" borderId="9" xfId="0" applyFont="1" applyFill="1" applyBorder="1" applyAlignment="1">
      <alignment horizontal="left" vertical="center" indent="1"/>
    </xf>
    <xf numFmtId="0" fontId="27" fillId="0" borderId="0" xfId="0" applyFont="1" applyFill="1" applyBorder="1" applyAlignment="1">
      <alignment horizontal="left" vertical="top" wrapText="1"/>
    </xf>
    <xf numFmtId="0" fontId="5" fillId="3" borderId="0" xfId="0" applyFont="1" applyFill="1" applyBorder="1" applyAlignment="1">
      <alignment horizontal="left" vertical="center" indent="1"/>
    </xf>
    <xf numFmtId="0" fontId="34" fillId="10" borderId="0" xfId="0" applyFont="1" applyFill="1" applyBorder="1" applyAlignment="1">
      <alignment horizontal="left" vertical="center"/>
    </xf>
    <xf numFmtId="0" fontId="34" fillId="9" borderId="0" xfId="0" applyFont="1" applyFill="1" applyBorder="1" applyAlignment="1">
      <alignment horizontal="center" vertical="top"/>
    </xf>
    <xf numFmtId="0" fontId="17" fillId="2" borderId="0" xfId="5" applyFont="1" applyBorder="1" applyAlignment="1">
      <alignment vertical="top"/>
    </xf>
  </cellXfs>
  <cellStyles count="42">
    <cellStyle name="Comma" xfId="17" builtinId="3"/>
    <cellStyle name="Comma (.0)" xfId="7" xr:uid="{00000000-0005-0000-0000-000001000000}"/>
    <cellStyle name="Comma0" xfId="8" xr:uid="{00000000-0005-0000-0000-000002000000}"/>
    <cellStyle name="Currency" xfId="18" builtinId="4"/>
    <cellStyle name="Currency 2" xfId="41" xr:uid="{00000000-0005-0000-0000-000004000000}"/>
    <cellStyle name="Currency0" xfId="9" xr:uid="{00000000-0005-0000-0000-000005000000}"/>
    <cellStyle name="Grey" xfId="10" xr:uid="{00000000-0005-0000-0000-000006000000}"/>
    <cellStyle name="Hyperlink" xfId="2" builtinId="8"/>
    <cellStyle name="Hyperlink 2" xfId="6" xr:uid="{00000000-0005-0000-0000-000008000000}"/>
    <cellStyle name="Hyperlink 3" xfId="22" xr:uid="{00000000-0005-0000-0000-000009000000}"/>
    <cellStyle name="Hyperlink Style" xfId="36" xr:uid="{00000000-0005-0000-0000-00000A000000}"/>
    <cellStyle name="Hyperlink_DB SPECIFICATIONS 2009" xfId="4" xr:uid="{00000000-0005-0000-0000-00000B000000}"/>
    <cellStyle name="Index Hyperlink" xfId="37" xr:uid="{00000000-0005-0000-0000-00000C000000}"/>
    <cellStyle name="Input [yellow]" xfId="11" xr:uid="{00000000-0005-0000-0000-00000D000000}"/>
    <cellStyle name="Mod" xfId="12" xr:uid="{00000000-0005-0000-0000-00000E000000}"/>
    <cellStyle name="Normal" xfId="0" builtinId="0"/>
    <cellStyle name="Normal - Style1" xfId="13" xr:uid="{00000000-0005-0000-0000-000010000000}"/>
    <cellStyle name="Normal 2" xfId="3" xr:uid="{00000000-0005-0000-0000-000011000000}"/>
    <cellStyle name="Normal 2 2" xfId="21" xr:uid="{00000000-0005-0000-0000-000012000000}"/>
    <cellStyle name="Normal 3" xfId="19" xr:uid="{00000000-0005-0000-0000-000013000000}"/>
    <cellStyle name="Normal 4" xfId="38" xr:uid="{00000000-0005-0000-0000-000014000000}"/>
    <cellStyle name="Normal 5" xfId="20" xr:uid="{00000000-0005-0000-0000-000015000000}"/>
    <cellStyle name="Normal_Storage Tracker Worksheet Q2-03_DB SPECIFICATIONS 2009" xfId="5" xr:uid="{00000000-0005-0000-0000-000016000000}"/>
    <cellStyle name="Percent" xfId="1" builtinId="5"/>
    <cellStyle name="Percent [2]" xfId="14" xr:uid="{00000000-0005-0000-0000-000018000000}"/>
    <cellStyle name="Percent 2" xfId="39" xr:uid="{00000000-0005-0000-0000-000019000000}"/>
    <cellStyle name="Percent 3" xfId="40" xr:uid="{00000000-0005-0000-0000-00001A000000}"/>
    <cellStyle name="phx-col-head" xfId="33" xr:uid="{00000000-0005-0000-0000-00001B000000}"/>
    <cellStyle name="phx-col-head-last" xfId="32" xr:uid="{00000000-0005-0000-0000-00001C000000}"/>
    <cellStyle name="phx-header" xfId="35" xr:uid="{00000000-0005-0000-0000-00001D000000}"/>
    <cellStyle name="phx-HL-cell" xfId="26" xr:uid="{00000000-0005-0000-0000-00001E000000}"/>
    <cellStyle name="phx-HL-row" xfId="31" xr:uid="{00000000-0005-0000-0000-00001F000000}"/>
    <cellStyle name="phx-level1" xfId="30" xr:uid="{00000000-0005-0000-0000-000020000000}"/>
    <cellStyle name="phx-level2" xfId="29" xr:uid="{00000000-0005-0000-0000-000021000000}"/>
    <cellStyle name="phx-level3" xfId="28" xr:uid="{00000000-0005-0000-0000-000022000000}"/>
    <cellStyle name="phx-level4" xfId="27" xr:uid="{00000000-0005-0000-0000-000023000000}"/>
    <cellStyle name="phx-note" xfId="24" xr:uid="{00000000-0005-0000-0000-000024000000}"/>
    <cellStyle name="phx-source" xfId="23" xr:uid="{00000000-0005-0000-0000-000025000000}"/>
    <cellStyle name="phx-subhead" xfId="34" xr:uid="{00000000-0005-0000-0000-000026000000}"/>
    <cellStyle name="phx-total-row" xfId="25" xr:uid="{00000000-0005-0000-0000-000027000000}"/>
    <cellStyle name="Yen" xfId="15" xr:uid="{00000000-0005-0000-0000-000028000000}"/>
    <cellStyle name="常规_JON's sheet" xfId="16" xr:uid="{00000000-0005-0000-0000-000029000000}"/>
  </cellStyles>
  <dxfs count="2">
    <dxf>
      <font>
        <color theme="2" tint="0.39994506668294322"/>
      </font>
    </dxf>
    <dxf>
      <font>
        <color theme="2" tint="0.39994506668294322"/>
      </font>
    </dxf>
  </dxfs>
  <tableStyles count="0" defaultTableStyle="TableStyleMedium2" defaultPivotStyle="PivotStyleLight16"/>
  <colors>
    <mruColors>
      <color rgb="FF00B140"/>
      <color rgb="FF676D71"/>
      <color rgb="FF606A70"/>
      <color rgb="FF000000"/>
      <color rgb="FFDAE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24386625584843E-2"/>
          <c:y val="3.0460363588156698E-2"/>
          <c:w val="0.78657528411042865"/>
          <c:h val="0.91044173414316765"/>
        </c:manualLayout>
      </c:layout>
      <c:areaChart>
        <c:grouping val="stacked"/>
        <c:varyColors val="0"/>
        <c:ser>
          <c:idx val="0"/>
          <c:order val="0"/>
          <c:tx>
            <c:strRef>
              <c:f>'1.1 LVP'!$C$5</c:f>
              <c:strCache>
                <c:ptCount val="1"/>
                <c:pt idx="0">
                  <c:v>North America</c:v>
                </c:pt>
              </c:strCache>
            </c:strRef>
          </c:tx>
          <c:spPr>
            <a:solidFill>
              <a:srgbClr val="0070C0"/>
            </a:solidFill>
            <a:ln>
              <a:noFill/>
            </a:ln>
          </c:spPr>
          <c:cat>
            <c:numRef>
              <c:f>'1.1 LVP'!$D$4:$K$4</c:f>
              <c:numCache>
                <c:formatCode>General</c:formatCode>
                <c:ptCount val="8"/>
                <c:pt idx="0">
                  <c:v>2019</c:v>
                </c:pt>
                <c:pt idx="1">
                  <c:v>2020</c:v>
                </c:pt>
                <c:pt idx="2">
                  <c:v>2021</c:v>
                </c:pt>
                <c:pt idx="3">
                  <c:v>2022</c:v>
                </c:pt>
                <c:pt idx="4">
                  <c:v>2023</c:v>
                </c:pt>
                <c:pt idx="5">
                  <c:v>2024</c:v>
                </c:pt>
                <c:pt idx="6">
                  <c:v>2025</c:v>
                </c:pt>
                <c:pt idx="7">
                  <c:v>2026</c:v>
                </c:pt>
              </c:numCache>
            </c:numRef>
          </c:cat>
          <c:val>
            <c:numRef>
              <c:f>'1.1 LVP'!$D$6:$K$6</c:f>
              <c:numCache>
                <c:formatCode>#,##0</c:formatCode>
                <c:ptCount val="8"/>
              </c:numCache>
            </c:numRef>
          </c:val>
          <c:extLst>
            <c:ext xmlns:c16="http://schemas.microsoft.com/office/drawing/2014/chart" uri="{C3380CC4-5D6E-409C-BE32-E72D297353CC}">
              <c16:uniqueId val="{00000000-C3F8-4CE8-8EED-742A514153AE}"/>
            </c:ext>
          </c:extLst>
        </c:ser>
        <c:ser>
          <c:idx val="1"/>
          <c:order val="1"/>
          <c:tx>
            <c:strRef>
              <c:f>'1.1 LVP'!$C$9</c:f>
              <c:strCache>
                <c:ptCount val="1"/>
                <c:pt idx="0">
                  <c:v>Europe</c:v>
                </c:pt>
              </c:strCache>
            </c:strRef>
          </c:tx>
          <c:spPr>
            <a:solidFill>
              <a:schemeClr val="tx2">
                <a:lumMod val="20000"/>
                <a:lumOff val="80000"/>
              </a:schemeClr>
            </a:solidFill>
            <a:ln>
              <a:noFill/>
            </a:ln>
          </c:spPr>
          <c:cat>
            <c:numRef>
              <c:f>'1.1 LVP'!$D$4:$K$4</c:f>
              <c:numCache>
                <c:formatCode>General</c:formatCode>
                <c:ptCount val="8"/>
                <c:pt idx="0">
                  <c:v>2019</c:v>
                </c:pt>
                <c:pt idx="1">
                  <c:v>2020</c:v>
                </c:pt>
                <c:pt idx="2">
                  <c:v>2021</c:v>
                </c:pt>
                <c:pt idx="3">
                  <c:v>2022</c:v>
                </c:pt>
                <c:pt idx="4">
                  <c:v>2023</c:v>
                </c:pt>
                <c:pt idx="5">
                  <c:v>2024</c:v>
                </c:pt>
                <c:pt idx="6">
                  <c:v>2025</c:v>
                </c:pt>
                <c:pt idx="7">
                  <c:v>2026</c:v>
                </c:pt>
              </c:numCache>
            </c:numRef>
          </c:cat>
          <c:val>
            <c:numRef>
              <c:f>'1.1 LVP'!$D$10:$K$10</c:f>
              <c:numCache>
                <c:formatCode>#,##0</c:formatCode>
                <c:ptCount val="8"/>
              </c:numCache>
            </c:numRef>
          </c:val>
          <c:extLst>
            <c:ext xmlns:c16="http://schemas.microsoft.com/office/drawing/2014/chart" uri="{C3380CC4-5D6E-409C-BE32-E72D297353CC}">
              <c16:uniqueId val="{00000001-C3F8-4CE8-8EED-742A514153AE}"/>
            </c:ext>
          </c:extLst>
        </c:ser>
        <c:ser>
          <c:idx val="2"/>
          <c:order val="2"/>
          <c:tx>
            <c:strRef>
              <c:f>'1.1 LVP'!$C$13</c:f>
              <c:strCache>
                <c:ptCount val="1"/>
                <c:pt idx="0">
                  <c:v>Japan</c:v>
                </c:pt>
              </c:strCache>
            </c:strRef>
          </c:tx>
          <c:spPr>
            <a:ln>
              <a:noFill/>
            </a:ln>
          </c:spPr>
          <c:cat>
            <c:numRef>
              <c:f>'1.1 LVP'!$D$4:$K$4</c:f>
              <c:numCache>
                <c:formatCode>General</c:formatCode>
                <c:ptCount val="8"/>
                <c:pt idx="0">
                  <c:v>2019</c:v>
                </c:pt>
                <c:pt idx="1">
                  <c:v>2020</c:v>
                </c:pt>
                <c:pt idx="2">
                  <c:v>2021</c:v>
                </c:pt>
                <c:pt idx="3">
                  <c:v>2022</c:v>
                </c:pt>
                <c:pt idx="4">
                  <c:v>2023</c:v>
                </c:pt>
                <c:pt idx="5">
                  <c:v>2024</c:v>
                </c:pt>
                <c:pt idx="6">
                  <c:v>2025</c:v>
                </c:pt>
                <c:pt idx="7">
                  <c:v>2026</c:v>
                </c:pt>
              </c:numCache>
            </c:numRef>
          </c:cat>
          <c:val>
            <c:numRef>
              <c:f>'1.1 LVP'!$D$14:$K$14</c:f>
              <c:numCache>
                <c:formatCode>#,##0</c:formatCode>
                <c:ptCount val="8"/>
              </c:numCache>
            </c:numRef>
          </c:val>
          <c:extLst>
            <c:ext xmlns:c16="http://schemas.microsoft.com/office/drawing/2014/chart" uri="{C3380CC4-5D6E-409C-BE32-E72D297353CC}">
              <c16:uniqueId val="{00000002-C3F8-4CE8-8EED-742A514153AE}"/>
            </c:ext>
          </c:extLst>
        </c:ser>
        <c:ser>
          <c:idx val="3"/>
          <c:order val="3"/>
          <c:tx>
            <c:strRef>
              <c:f>'1.1 LVP'!$C$17</c:f>
              <c:strCache>
                <c:ptCount val="1"/>
                <c:pt idx="0">
                  <c:v>South Korea</c:v>
                </c:pt>
              </c:strCache>
            </c:strRef>
          </c:tx>
          <c:spPr>
            <a:solidFill>
              <a:schemeClr val="bg2">
                <a:lumMod val="60000"/>
                <a:lumOff val="40000"/>
              </a:schemeClr>
            </a:solidFill>
            <a:ln>
              <a:noFill/>
            </a:ln>
          </c:spPr>
          <c:cat>
            <c:numRef>
              <c:f>'1.1 LVP'!$D$4:$K$4</c:f>
              <c:numCache>
                <c:formatCode>General</c:formatCode>
                <c:ptCount val="8"/>
                <c:pt idx="0">
                  <c:v>2019</c:v>
                </c:pt>
                <c:pt idx="1">
                  <c:v>2020</c:v>
                </c:pt>
                <c:pt idx="2">
                  <c:v>2021</c:v>
                </c:pt>
                <c:pt idx="3">
                  <c:v>2022</c:v>
                </c:pt>
                <c:pt idx="4">
                  <c:v>2023</c:v>
                </c:pt>
                <c:pt idx="5">
                  <c:v>2024</c:v>
                </c:pt>
                <c:pt idx="6">
                  <c:v>2025</c:v>
                </c:pt>
                <c:pt idx="7">
                  <c:v>2026</c:v>
                </c:pt>
              </c:numCache>
            </c:numRef>
          </c:cat>
          <c:val>
            <c:numRef>
              <c:f>'1.1 LVP'!$D$18:$K$18</c:f>
              <c:numCache>
                <c:formatCode>#,##0</c:formatCode>
                <c:ptCount val="8"/>
              </c:numCache>
            </c:numRef>
          </c:val>
          <c:extLst>
            <c:ext xmlns:c16="http://schemas.microsoft.com/office/drawing/2014/chart" uri="{C3380CC4-5D6E-409C-BE32-E72D297353CC}">
              <c16:uniqueId val="{00000003-C3F8-4CE8-8EED-742A514153AE}"/>
            </c:ext>
          </c:extLst>
        </c:ser>
        <c:ser>
          <c:idx val="4"/>
          <c:order val="4"/>
          <c:tx>
            <c:strRef>
              <c:f>'1.1 LVP'!$C$21</c:f>
              <c:strCache>
                <c:ptCount val="1"/>
                <c:pt idx="0">
                  <c:v>Greater China</c:v>
                </c:pt>
              </c:strCache>
            </c:strRef>
          </c:tx>
          <c:spPr>
            <a:solidFill>
              <a:schemeClr val="accent5">
                <a:lumMod val="75000"/>
              </a:schemeClr>
            </a:solidFill>
            <a:ln w="25400">
              <a:noFill/>
            </a:ln>
          </c:spPr>
          <c:cat>
            <c:numRef>
              <c:f>'1.1 LVP'!$D$4:$K$4</c:f>
              <c:numCache>
                <c:formatCode>General</c:formatCode>
                <c:ptCount val="8"/>
                <c:pt idx="0">
                  <c:v>2019</c:v>
                </c:pt>
                <c:pt idx="1">
                  <c:v>2020</c:v>
                </c:pt>
                <c:pt idx="2">
                  <c:v>2021</c:v>
                </c:pt>
                <c:pt idx="3">
                  <c:v>2022</c:v>
                </c:pt>
                <c:pt idx="4">
                  <c:v>2023</c:v>
                </c:pt>
                <c:pt idx="5">
                  <c:v>2024</c:v>
                </c:pt>
                <c:pt idx="6">
                  <c:v>2025</c:v>
                </c:pt>
                <c:pt idx="7">
                  <c:v>2026</c:v>
                </c:pt>
              </c:numCache>
            </c:numRef>
          </c:cat>
          <c:val>
            <c:numRef>
              <c:f>'1.1 LVP'!$D$22:$K$22</c:f>
              <c:numCache>
                <c:formatCode>#,##0</c:formatCode>
                <c:ptCount val="8"/>
              </c:numCache>
            </c:numRef>
          </c:val>
          <c:extLst>
            <c:ext xmlns:c16="http://schemas.microsoft.com/office/drawing/2014/chart" uri="{C3380CC4-5D6E-409C-BE32-E72D297353CC}">
              <c16:uniqueId val="{00000004-C3F8-4CE8-8EED-742A514153AE}"/>
            </c:ext>
          </c:extLst>
        </c:ser>
        <c:ser>
          <c:idx val="5"/>
          <c:order val="5"/>
          <c:tx>
            <c:strRef>
              <c:f>'1.1 LVP'!$C$25</c:f>
              <c:strCache>
                <c:ptCount val="1"/>
                <c:pt idx="0">
                  <c:v>Rest of World</c:v>
                </c:pt>
              </c:strCache>
            </c:strRef>
          </c:tx>
          <c:spPr>
            <a:solidFill>
              <a:schemeClr val="accent5">
                <a:lumMod val="40000"/>
                <a:lumOff val="60000"/>
              </a:schemeClr>
            </a:solidFill>
            <a:ln w="25400">
              <a:noFill/>
            </a:ln>
          </c:spPr>
          <c:cat>
            <c:numRef>
              <c:f>'1.1 LVP'!$D$4:$K$4</c:f>
              <c:numCache>
                <c:formatCode>General</c:formatCode>
                <c:ptCount val="8"/>
                <c:pt idx="0">
                  <c:v>2019</c:v>
                </c:pt>
                <c:pt idx="1">
                  <c:v>2020</c:v>
                </c:pt>
                <c:pt idx="2">
                  <c:v>2021</c:v>
                </c:pt>
                <c:pt idx="3">
                  <c:v>2022</c:v>
                </c:pt>
                <c:pt idx="4">
                  <c:v>2023</c:v>
                </c:pt>
                <c:pt idx="5">
                  <c:v>2024</c:v>
                </c:pt>
                <c:pt idx="6">
                  <c:v>2025</c:v>
                </c:pt>
                <c:pt idx="7">
                  <c:v>2026</c:v>
                </c:pt>
              </c:numCache>
            </c:numRef>
          </c:cat>
          <c:val>
            <c:numRef>
              <c:f>'1.1 LVP'!$D$26:$K$26</c:f>
              <c:numCache>
                <c:formatCode>#,##0</c:formatCode>
                <c:ptCount val="8"/>
              </c:numCache>
            </c:numRef>
          </c:val>
          <c:extLst>
            <c:ext xmlns:c16="http://schemas.microsoft.com/office/drawing/2014/chart" uri="{C3380CC4-5D6E-409C-BE32-E72D297353CC}">
              <c16:uniqueId val="{00000005-C3F8-4CE8-8EED-742A514153AE}"/>
            </c:ext>
          </c:extLst>
        </c:ser>
        <c:dLbls>
          <c:showLegendKey val="0"/>
          <c:showVal val="0"/>
          <c:showCatName val="0"/>
          <c:showSerName val="0"/>
          <c:showPercent val="0"/>
          <c:showBubbleSize val="0"/>
        </c:dLbls>
        <c:axId val="558456208"/>
        <c:axId val="558967896"/>
      </c:areaChart>
      <c:catAx>
        <c:axId val="558456208"/>
        <c:scaling>
          <c:orientation val="minMax"/>
        </c:scaling>
        <c:delete val="0"/>
        <c:axPos val="b"/>
        <c:numFmt formatCode="General" sourceLinked="1"/>
        <c:majorTickMark val="out"/>
        <c:minorTickMark val="none"/>
        <c:tickLblPos val="nextTo"/>
        <c:txPr>
          <a:bodyPr/>
          <a:lstStyle/>
          <a:p>
            <a:pPr>
              <a:defRPr sz="1000" baseline="0"/>
            </a:pPr>
            <a:endParaRPr lang="en-US"/>
          </a:p>
        </c:txPr>
        <c:crossAx val="558967896"/>
        <c:crosses val="autoZero"/>
        <c:auto val="1"/>
        <c:lblAlgn val="ctr"/>
        <c:lblOffset val="100"/>
        <c:noMultiLvlLbl val="0"/>
      </c:catAx>
      <c:valAx>
        <c:axId val="558967896"/>
        <c:scaling>
          <c:orientation val="minMax"/>
        </c:scaling>
        <c:delete val="0"/>
        <c:axPos val="l"/>
        <c:majorGridlines/>
        <c:numFmt formatCode="#,##0" sourceLinked="1"/>
        <c:majorTickMark val="out"/>
        <c:minorTickMark val="none"/>
        <c:tickLblPos val="nextTo"/>
        <c:txPr>
          <a:bodyPr/>
          <a:lstStyle/>
          <a:p>
            <a:pPr>
              <a:defRPr sz="1000"/>
            </a:pPr>
            <a:endParaRPr lang="en-US"/>
          </a:p>
        </c:txPr>
        <c:crossAx val="558456208"/>
        <c:crosses val="autoZero"/>
        <c:crossBetween val="midCat"/>
      </c:valAx>
    </c:plotArea>
    <c:legend>
      <c:legendPos val="r"/>
      <c:layout>
        <c:manualLayout>
          <c:xMode val="edge"/>
          <c:yMode val="edge"/>
          <c:x val="0.89150804838616404"/>
          <c:y val="0.16339930148588311"/>
          <c:w val="9.921649442287625E-2"/>
          <c:h val="0.7750730596780866"/>
        </c:manualLayout>
      </c:layout>
      <c:overlay val="0"/>
      <c:txPr>
        <a:bodyPr/>
        <a:lstStyle/>
        <a:p>
          <a:pPr>
            <a:defRPr sz="1000"/>
          </a:pPr>
          <a:endParaRPr lang="en-US"/>
        </a:p>
      </c:txPr>
    </c:legend>
    <c:plotVisOnly val="1"/>
    <c:dispBlanksAs val="zero"/>
    <c:showDLblsOverMax val="0"/>
  </c:chart>
  <c:spPr>
    <a:ln>
      <a:noFill/>
    </a:ln>
  </c:spPr>
  <c:txPr>
    <a:bodyPr/>
    <a:lstStyle/>
    <a:p>
      <a:pPr>
        <a:defRPr sz="7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192405</xdr:colOff>
      <xdr:row>33</xdr:row>
      <xdr:rowOff>304800</xdr:rowOff>
    </xdr:from>
    <xdr:to>
      <xdr:col>11</xdr:col>
      <xdr:colOff>422462</xdr:colOff>
      <xdr:row>33</xdr:row>
      <xdr:rowOff>1962150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92405" y="5838825"/>
          <a:ext cx="7379970" cy="1657350"/>
        </a:xfrm>
        <a:prstGeom prst="rect">
          <a:avLst/>
        </a:prstGeom>
        <a:noFill/>
        <a:ln w="9525">
          <a:noFill/>
          <a:miter lim="800000"/>
          <a:headEnd/>
          <a:tailEnd/>
        </a:ln>
        <a:effectLst/>
      </xdr:spPr>
      <xdr:txBody>
        <a:bodyPr vertOverflow="clip" wrap="square" lIns="27432" tIns="22860" rIns="0" bIns="22860" anchor="ctr" upright="1"/>
        <a:lstStyle/>
        <a:p>
          <a:r>
            <a:rPr lang="en-GB" sz="800" b="1">
              <a:latin typeface="+mn-lt"/>
              <a:ea typeface="+mn-ea"/>
              <a:cs typeface="+mn-cs"/>
            </a:rPr>
            <a:t>COPYRIGHT NOTICE AND LEGAL </a:t>
          </a:r>
          <a:r>
            <a:rPr lang="en-GB" sz="800" b="1">
              <a:latin typeface="Arial" panose="020B0604020202020204" pitchFamily="34" charset="0"/>
              <a:ea typeface="+mn-ea"/>
              <a:cs typeface="Arial" panose="020B0604020202020204" pitchFamily="34" charset="0"/>
            </a:rPr>
            <a:t>DISCLAIMER</a:t>
          </a:r>
          <a:endParaRPr lang="en-US" sz="800">
            <a:latin typeface="Arial" panose="020B0604020202020204" pitchFamily="34" charset="0"/>
            <a:ea typeface="+mn-ea"/>
            <a:cs typeface="Arial" panose="020B0604020202020204" pitchFamily="34" charset="0"/>
          </a:endParaRPr>
        </a:p>
        <a:p>
          <a:r>
            <a:rPr lang="en-GB" sz="800">
              <a:latin typeface="+mn-lt"/>
              <a:ea typeface="+mn-ea"/>
              <a:cs typeface="+mn-cs"/>
            </a:rPr>
            <a:t>© Copyright and Database Right IHS, Inc. ("IHS") 2020. IHS is the copyright holder for this document.  No part of this document may be copied, downloaded, stored in a retrieval system, further transmitted or otherwise reproduced, stored, disseminated, transferred, or used, in any form or by any means, without IHS's prior written agreement.  Each reproduction of any part of this document must contain notice of IHS's copyright as follows: © Copyright 2019, IHS.  Viewing and/or using the data contained in this copyrighted document shall constitute a contract between the viewer and/or user and IHS, Inc. that the viewer and/or user will not violate IHS’s above stated copyright policy.  By viewing and/or using the data contained in this copyrighted document, the viewer and/or user warrants that he/she is authorized and has the full authority to bind any corporate entity that may benefit from said viewing and/or use to the above referenced copyright contract and a general subscription contract for the viewing and/or use of the document, including the payment of all subscription fees.</a:t>
          </a:r>
        </a:p>
        <a:p>
          <a:endParaRPr lang="en-GB" sz="800">
            <a:latin typeface="+mn-lt"/>
            <a:ea typeface="+mn-ea"/>
            <a:cs typeface="+mn-cs"/>
          </a:endParaRPr>
        </a:p>
        <a:p>
          <a:r>
            <a:rPr lang="en-US" sz="800">
              <a:latin typeface="+mn-lt"/>
              <a:ea typeface="+mn-ea"/>
              <a:cs typeface="+mn-cs"/>
            </a:rPr>
            <a:t>Disclaimer of liability: All information included in this report has been cross-verified to the greatest extent possible.  Although every attempt has been made to ensure the accuracy of the information included in this report, IHS claims no responsibility for any loss or damage resulting from any publication, error, or omission in this report.</a:t>
          </a:r>
        </a:p>
      </xdr:txBody>
    </xdr:sp>
    <xdr:clientData/>
  </xdr:twoCellAnchor>
  <xdr:twoCellAnchor editAs="oneCell">
    <xdr:from>
      <xdr:col>3</xdr:col>
      <xdr:colOff>0</xdr:colOff>
      <xdr:row>37</xdr:row>
      <xdr:rowOff>76200</xdr:rowOff>
    </xdr:from>
    <xdr:to>
      <xdr:col>3</xdr:col>
      <xdr:colOff>76200</xdr:colOff>
      <xdr:row>38</xdr:row>
      <xdr:rowOff>97155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247900" y="5562600"/>
          <a:ext cx="76200" cy="190500"/>
        </a:xfrm>
        <a:prstGeom prst="rect">
          <a:avLst/>
        </a:prstGeom>
        <a:noFill/>
        <a:ln w="9525">
          <a:noFill/>
          <a:miter lim="800000"/>
          <a:headEnd/>
          <a:tailEnd/>
        </a:ln>
      </xdr:spPr>
    </xdr:sp>
    <xdr:clientData/>
  </xdr:twoCellAnchor>
  <xdr:twoCellAnchor>
    <xdr:from>
      <xdr:col>0</xdr:col>
      <xdr:colOff>219075</xdr:colOff>
      <xdr:row>33</xdr:row>
      <xdr:rowOff>276225</xdr:rowOff>
    </xdr:from>
    <xdr:to>
      <xdr:col>16</xdr:col>
      <xdr:colOff>527685</xdr:colOff>
      <xdr:row>33</xdr:row>
      <xdr:rowOff>276225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219075" y="9201150"/>
          <a:ext cx="108813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211455</xdr:colOff>
      <xdr:row>33</xdr:row>
      <xdr:rowOff>1941195</xdr:rowOff>
    </xdr:from>
    <xdr:to>
      <xdr:col>16</xdr:col>
      <xdr:colOff>516255</xdr:colOff>
      <xdr:row>33</xdr:row>
      <xdr:rowOff>1941195</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211455" y="7475220"/>
          <a:ext cx="1010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3</xdr:col>
      <xdr:colOff>475298</xdr:colOff>
      <xdr:row>1</xdr:row>
      <xdr:rowOff>53340</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401955</xdr:colOff>
      <xdr:row>33</xdr:row>
      <xdr:rowOff>731520</xdr:rowOff>
    </xdr:from>
    <xdr:to>
      <xdr:col>15</xdr:col>
      <xdr:colOff>152793</xdr:colOff>
      <xdr:row>33</xdr:row>
      <xdr:rowOff>1520190</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2880" y="6265545"/>
          <a:ext cx="2446973" cy="788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57150</xdr:rowOff>
    </xdr:to>
    <xdr:pic>
      <xdr:nvPicPr>
        <xdr:cNvPr id="7" name="Picture 6">
          <a:extLst>
            <a:ext uri="{FF2B5EF4-FFF2-40B4-BE49-F238E27FC236}">
              <a16:creationId xmlns:a16="http://schemas.microsoft.com/office/drawing/2014/main" id="{00000000-0008-0000-1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53340</xdr:rowOff>
    </xdr:to>
    <xdr:pic>
      <xdr:nvPicPr>
        <xdr:cNvPr id="7" name="Picture 6">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53340</xdr:rowOff>
    </xdr:to>
    <xdr:pic>
      <xdr:nvPicPr>
        <xdr:cNvPr id="7" name="Picture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57150</xdr:rowOff>
    </xdr:to>
    <xdr:pic>
      <xdr:nvPicPr>
        <xdr:cNvPr id="6" name="Picture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57150</xdr:rowOff>
    </xdr:to>
    <xdr:pic>
      <xdr:nvPicPr>
        <xdr:cNvPr id="7" name="Picture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53340</xdr:rowOff>
    </xdr:to>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5" name="Picture 4">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57150</xdr:rowOff>
    </xdr:to>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53340</xdr:rowOff>
    </xdr:to>
    <xdr:pic>
      <xdr:nvPicPr>
        <xdr:cNvPr id="6" name="Picture 5">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53340</xdr:rowOff>
    </xdr:to>
    <xdr:pic>
      <xdr:nvPicPr>
        <xdr:cNvPr id="6" name="Picture 5">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76200</xdr:colOff>
      <xdr:row>3</xdr:row>
      <xdr:rowOff>304801</xdr:rowOff>
    </xdr:from>
    <xdr:to>
      <xdr:col>26</xdr:col>
      <xdr:colOff>438150</xdr:colOff>
      <xdr:row>32</xdr:row>
      <xdr:rowOff>1</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1446848</xdr:colOff>
      <xdr:row>1</xdr:row>
      <xdr:rowOff>53340</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7" name="Picture 6">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5" name="Picture 4">
          <a:extLst>
            <a:ext uri="{FF2B5EF4-FFF2-40B4-BE49-F238E27FC236}">
              <a16:creationId xmlns:a16="http://schemas.microsoft.com/office/drawing/2014/main" id="{00000000-0008-0000-1D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7" name="Picture 6">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2" name="Picture 1">
          <a:extLst>
            <a:ext uri="{FF2B5EF4-FFF2-40B4-BE49-F238E27FC236}">
              <a16:creationId xmlns:a16="http://schemas.microsoft.com/office/drawing/2014/main" id="{8F9695E7-EC8F-4520-8A86-2A05B9F7D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55558"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1505903</xdr:colOff>
      <xdr:row>1</xdr:row>
      <xdr:rowOff>57150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1505903</xdr:colOff>
      <xdr:row>1</xdr:row>
      <xdr:rowOff>57150</xdr:rowOff>
    </xdr:to>
    <xdr:pic>
      <xdr:nvPicPr>
        <xdr:cNvPr id="2" name="Picture 1">
          <a:extLst>
            <a:ext uri="{FF2B5EF4-FFF2-40B4-BE49-F238E27FC236}">
              <a16:creationId xmlns:a16="http://schemas.microsoft.com/office/drawing/2014/main" id="{BD3A6D41-0386-4BA7-8AED-83BFAD1E1E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91753"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7" name="Picture 6">
          <a:extLst>
            <a:ext uri="{FF2B5EF4-FFF2-40B4-BE49-F238E27FC236}">
              <a16:creationId xmlns:a16="http://schemas.microsoft.com/office/drawing/2014/main" id="{00000000-0008-0000-1F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57150</xdr:rowOff>
    </xdr:to>
    <xdr:pic>
      <xdr:nvPicPr>
        <xdr:cNvPr id="6" name="Picture 5">
          <a:extLst>
            <a:ext uri="{FF2B5EF4-FFF2-40B4-BE49-F238E27FC236}">
              <a16:creationId xmlns:a16="http://schemas.microsoft.com/office/drawing/2014/main" id="{00000000-0008-0000-2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53340</xdr:rowOff>
    </xdr:to>
    <xdr:pic>
      <xdr:nvPicPr>
        <xdr:cNvPr id="7" name="Picture 6">
          <a:extLst>
            <a:ext uri="{FF2B5EF4-FFF2-40B4-BE49-F238E27FC236}">
              <a16:creationId xmlns:a16="http://schemas.microsoft.com/office/drawing/2014/main" id="{00000000-0008-0000-2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1465898</xdr:colOff>
      <xdr:row>1</xdr:row>
      <xdr:rowOff>57150</xdr:rowOff>
    </xdr:to>
    <xdr:pic>
      <xdr:nvPicPr>
        <xdr:cNvPr id="6" name="Picture 5">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1</xdr:row>
      <xdr:rowOff>57150</xdr:rowOff>
    </xdr:to>
    <xdr:pic>
      <xdr:nvPicPr>
        <xdr:cNvPr id="6" name="Picture 5">
          <a:extLst>
            <a:ext uri="{FF2B5EF4-FFF2-40B4-BE49-F238E27FC236}">
              <a16:creationId xmlns:a16="http://schemas.microsoft.com/office/drawing/2014/main" id="{00000000-0008-0000-2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4138"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HS">
      <a:dk1>
        <a:sysClr val="windowText" lastClr="000000"/>
      </a:dk1>
      <a:lt1>
        <a:sysClr val="window" lastClr="FFFFFF"/>
      </a:lt1>
      <a:dk2>
        <a:srgbClr val="3390FF"/>
      </a:dk2>
      <a:lt2>
        <a:srgbClr val="676D71"/>
      </a:lt2>
      <a:accent1>
        <a:srgbClr val="009DDC"/>
      </a:accent1>
      <a:accent2>
        <a:srgbClr val="8DC63F"/>
      </a:accent2>
      <a:accent3>
        <a:srgbClr val="606A70"/>
      </a:accent3>
      <a:accent4>
        <a:srgbClr val="DAE3E7"/>
      </a:accent4>
      <a:accent5>
        <a:srgbClr val="32A032"/>
      </a:accent5>
      <a:accent6>
        <a:srgbClr val="EBB40F"/>
      </a:accent6>
      <a:hlink>
        <a:srgbClr val="676D71"/>
      </a:hlink>
      <a:folHlink>
        <a:srgbClr val="E5EAE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remy.carlson@ihsmarkit.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N46"/>
  <sheetViews>
    <sheetView tabSelected="1" zoomScale="85" zoomScaleNormal="85" workbookViewId="0">
      <selection activeCell="N1" sqref="N1"/>
    </sheetView>
  </sheetViews>
  <sheetFormatPr defaultColWidth="11.28515625" defaultRowHeight="13.2"/>
  <cols>
    <col min="1" max="2" width="11.28515625" style="47"/>
    <col min="3" max="3" width="15" style="47" customWidth="1"/>
    <col min="4" max="8" width="11.28515625" style="47"/>
    <col min="9" max="9" width="17.85546875" style="47" customWidth="1"/>
    <col min="10" max="13" width="11.28515625" style="47"/>
    <col min="14" max="14" width="28.140625" style="47" customWidth="1"/>
    <col min="15" max="16384" width="11.28515625" style="47"/>
  </cols>
  <sheetData>
    <row r="1" spans="1:14" s="133" customFormat="1" ht="57" customHeight="1">
      <c r="B1" s="172"/>
      <c r="C1" s="173"/>
      <c r="K1" s="174"/>
    </row>
    <row r="2" spans="1:14">
      <c r="A2" s="46"/>
    </row>
    <row r="3" spans="1:14" ht="21">
      <c r="C3" s="242" t="s">
        <v>116</v>
      </c>
      <c r="D3" s="242"/>
      <c r="E3" s="242"/>
      <c r="F3" s="242"/>
      <c r="G3" s="242"/>
      <c r="H3" s="242"/>
      <c r="I3" s="242"/>
      <c r="J3" s="242"/>
      <c r="K3" s="242"/>
      <c r="L3" s="242"/>
      <c r="M3" s="242"/>
      <c r="N3" s="242"/>
    </row>
    <row r="4" spans="1:14" ht="12.75" customHeight="1">
      <c r="C4" s="243" t="s">
        <v>113</v>
      </c>
      <c r="D4" s="243"/>
      <c r="E4" s="243"/>
      <c r="F4" s="243"/>
      <c r="G4" s="243"/>
      <c r="H4" s="243"/>
      <c r="I4" s="243"/>
    </row>
    <row r="5" spans="1:14" ht="12.75" customHeight="1">
      <c r="C5" s="112"/>
      <c r="D5" s="112"/>
      <c r="E5" s="112"/>
      <c r="F5" s="112"/>
      <c r="G5" s="113"/>
      <c r="H5" s="112"/>
    </row>
    <row r="6" spans="1:14" ht="12.75" customHeight="1">
      <c r="B6" s="48"/>
      <c r="C6" s="171" t="s">
        <v>25</v>
      </c>
      <c r="D6" s="117" t="s">
        <v>18</v>
      </c>
      <c r="E6" s="128"/>
      <c r="F6" s="128"/>
      <c r="G6" s="129"/>
      <c r="H6" s="128"/>
      <c r="I6" s="117"/>
      <c r="J6" s="167" t="s">
        <v>19</v>
      </c>
      <c r="K6" s="117"/>
      <c r="L6" s="117"/>
      <c r="M6" s="117"/>
    </row>
    <row r="7" spans="1:14" ht="12.75" customHeight="1">
      <c r="A7" s="117"/>
      <c r="B7" s="48"/>
      <c r="C7" s="171" t="s">
        <v>26</v>
      </c>
      <c r="D7" s="117" t="s">
        <v>18</v>
      </c>
      <c r="E7" s="128"/>
      <c r="F7" s="128"/>
      <c r="G7" s="129"/>
      <c r="H7" s="128"/>
      <c r="I7" s="117"/>
      <c r="J7" s="167"/>
      <c r="K7" s="117"/>
      <c r="L7" s="117"/>
      <c r="M7" s="117"/>
    </row>
    <row r="8" spans="1:14" ht="12.75" customHeight="1">
      <c r="A8" s="117"/>
      <c r="B8" s="48"/>
      <c r="C8" s="171" t="s">
        <v>70</v>
      </c>
      <c r="D8" s="117" t="s">
        <v>73</v>
      </c>
      <c r="E8" s="128"/>
      <c r="F8" s="128"/>
      <c r="G8" s="129"/>
      <c r="H8" s="128"/>
      <c r="I8" s="117"/>
      <c r="J8" s="169" t="s">
        <v>20</v>
      </c>
      <c r="K8" s="117"/>
      <c r="L8" s="117"/>
      <c r="M8" s="117"/>
    </row>
    <row r="9" spans="1:14" ht="12.75" customHeight="1">
      <c r="A9" s="117"/>
      <c r="B9" s="48"/>
      <c r="C9" s="171" t="s">
        <v>72</v>
      </c>
      <c r="D9" s="117" t="s">
        <v>71</v>
      </c>
      <c r="E9" s="128"/>
      <c r="F9" s="128"/>
      <c r="G9" s="129"/>
      <c r="H9" s="128"/>
      <c r="I9" s="117"/>
      <c r="J9" s="169" t="s">
        <v>22</v>
      </c>
      <c r="K9" s="117"/>
      <c r="L9" s="117"/>
      <c r="M9" s="117"/>
    </row>
    <row r="10" spans="1:14" ht="12.75" customHeight="1">
      <c r="A10" s="117"/>
      <c r="B10" s="48"/>
      <c r="C10" s="171"/>
      <c r="D10" s="117"/>
      <c r="E10" s="128"/>
      <c r="F10" s="128"/>
      <c r="G10" s="129"/>
      <c r="H10" s="128"/>
      <c r="I10" s="117"/>
      <c r="J10" s="168" t="s">
        <v>21</v>
      </c>
      <c r="K10" s="117"/>
      <c r="L10" s="117"/>
      <c r="M10" s="117"/>
    </row>
    <row r="11" spans="1:14" ht="12.75" customHeight="1">
      <c r="A11" s="117"/>
      <c r="B11" s="48"/>
      <c r="C11" s="171" t="s">
        <v>56</v>
      </c>
      <c r="D11" s="117" t="s">
        <v>50</v>
      </c>
      <c r="E11" s="128"/>
      <c r="F11" s="128"/>
      <c r="G11" s="129"/>
      <c r="H11" s="128"/>
      <c r="I11" s="117"/>
      <c r="J11" s="48"/>
      <c r="K11" s="117"/>
      <c r="L11" s="117"/>
      <c r="M11" s="117"/>
    </row>
    <row r="12" spans="1:14" ht="12.75" customHeight="1">
      <c r="A12" s="117"/>
      <c r="B12" s="48"/>
      <c r="C12" s="171" t="s">
        <v>57</v>
      </c>
      <c r="D12" s="117" t="s">
        <v>51</v>
      </c>
      <c r="E12" s="128"/>
      <c r="F12" s="128"/>
      <c r="G12" s="129"/>
      <c r="H12" s="128"/>
      <c r="I12" s="117"/>
      <c r="J12" s="169"/>
      <c r="K12" s="117"/>
      <c r="L12" s="117"/>
      <c r="M12" s="117"/>
    </row>
    <row r="13" spans="1:14" ht="12.75" customHeight="1">
      <c r="B13" s="48"/>
      <c r="C13" s="171" t="s">
        <v>27</v>
      </c>
      <c r="D13" s="117" t="s">
        <v>52</v>
      </c>
      <c r="E13" s="128"/>
      <c r="F13" s="128"/>
      <c r="G13" s="129"/>
      <c r="H13" s="128"/>
      <c r="I13" s="117"/>
      <c r="J13" s="169"/>
      <c r="K13" s="117"/>
      <c r="L13" s="117"/>
      <c r="M13" s="117"/>
    </row>
    <row r="14" spans="1:14" ht="12.75" customHeight="1">
      <c r="B14" s="48"/>
      <c r="C14" s="171" t="s">
        <v>58</v>
      </c>
      <c r="D14" s="117" t="s">
        <v>54</v>
      </c>
      <c r="E14" s="128"/>
      <c r="F14" s="128"/>
      <c r="G14" s="129"/>
      <c r="H14" s="128"/>
      <c r="I14" s="117"/>
      <c r="J14" s="170"/>
      <c r="K14" s="117"/>
      <c r="L14" s="117"/>
      <c r="M14" s="117"/>
    </row>
    <row r="15" spans="1:14" ht="12.75" customHeight="1">
      <c r="B15" s="48"/>
      <c r="C15" s="171" t="s">
        <v>59</v>
      </c>
      <c r="D15" s="117" t="s">
        <v>53</v>
      </c>
      <c r="E15" s="128"/>
      <c r="F15" s="128"/>
      <c r="G15" s="129"/>
      <c r="H15" s="128"/>
      <c r="I15" s="117"/>
      <c r="J15" s="168"/>
      <c r="K15" s="117"/>
      <c r="L15" s="117"/>
      <c r="M15" s="117"/>
    </row>
    <row r="16" spans="1:14" ht="12.75" customHeight="1">
      <c r="B16" s="48"/>
      <c r="C16" s="171" t="s">
        <v>60</v>
      </c>
      <c r="D16" s="117" t="s">
        <v>46</v>
      </c>
      <c r="E16" s="128"/>
      <c r="F16" s="128"/>
      <c r="G16" s="129"/>
      <c r="H16" s="128"/>
      <c r="I16" s="117"/>
      <c r="J16" s="117"/>
      <c r="K16" s="117"/>
      <c r="L16" s="117"/>
      <c r="M16" s="117"/>
    </row>
    <row r="17" spans="2:13" ht="12.75" customHeight="1">
      <c r="B17" s="48"/>
      <c r="C17" s="171" t="s">
        <v>28</v>
      </c>
      <c r="D17" s="117" t="s">
        <v>47</v>
      </c>
      <c r="E17" s="128"/>
      <c r="F17" s="128"/>
      <c r="G17" s="129"/>
      <c r="H17" s="128"/>
      <c r="I17" s="117"/>
      <c r="J17" s="169"/>
      <c r="K17" s="117"/>
      <c r="L17" s="117"/>
      <c r="M17" s="117"/>
    </row>
    <row r="18" spans="2:13" ht="12.75" customHeight="1">
      <c r="B18" s="48"/>
      <c r="C18" s="171" t="s">
        <v>29</v>
      </c>
      <c r="D18" s="117" t="s">
        <v>36</v>
      </c>
      <c r="E18" s="128"/>
      <c r="F18" s="128"/>
      <c r="G18" s="129"/>
      <c r="H18" s="128"/>
      <c r="I18" s="117"/>
      <c r="J18" s="169"/>
      <c r="K18" s="117"/>
      <c r="L18" s="117"/>
      <c r="M18" s="117"/>
    </row>
    <row r="19" spans="2:13" ht="12.75" customHeight="1">
      <c r="B19" s="48"/>
      <c r="C19" s="171" t="s">
        <v>61</v>
      </c>
      <c r="D19" s="117" t="s">
        <v>37</v>
      </c>
      <c r="E19" s="128"/>
      <c r="F19" s="128"/>
      <c r="G19" s="129"/>
      <c r="H19" s="128"/>
      <c r="I19" s="117"/>
      <c r="J19" s="170"/>
      <c r="K19" s="117"/>
      <c r="L19" s="117"/>
      <c r="M19" s="117"/>
    </row>
    <row r="20" spans="2:13" ht="12.75" customHeight="1">
      <c r="B20" s="48"/>
      <c r="C20" s="171" t="s">
        <v>30</v>
      </c>
      <c r="D20" s="117" t="s">
        <v>39</v>
      </c>
      <c r="E20" s="128"/>
      <c r="F20" s="128"/>
      <c r="G20" s="129"/>
      <c r="H20" s="128"/>
      <c r="I20" s="117"/>
      <c r="J20" s="168"/>
      <c r="K20" s="117"/>
      <c r="L20" s="117"/>
      <c r="M20" s="117"/>
    </row>
    <row r="21" spans="2:13" ht="12.75" customHeight="1">
      <c r="B21" s="48"/>
      <c r="C21" s="171" t="s">
        <v>31</v>
      </c>
      <c r="D21" s="117" t="s">
        <v>40</v>
      </c>
      <c r="E21" s="128"/>
      <c r="F21" s="128"/>
      <c r="G21" s="129"/>
      <c r="H21" s="128"/>
      <c r="I21" s="117"/>
      <c r="J21" s="117"/>
      <c r="K21" s="117"/>
      <c r="L21" s="117"/>
      <c r="M21" s="117"/>
    </row>
    <row r="22" spans="2:13" ht="12.75" customHeight="1">
      <c r="B22" s="48"/>
      <c r="C22" s="171" t="s">
        <v>62</v>
      </c>
      <c r="D22" s="117" t="s">
        <v>41</v>
      </c>
      <c r="E22" s="128"/>
      <c r="F22" s="128"/>
      <c r="G22" s="129"/>
      <c r="H22" s="128"/>
      <c r="I22" s="117"/>
      <c r="J22" s="117"/>
      <c r="K22" s="117"/>
      <c r="L22" s="117"/>
      <c r="M22" s="117"/>
    </row>
    <row r="23" spans="2:13" ht="12.75" customHeight="1">
      <c r="B23" s="48"/>
      <c r="C23" s="171" t="s">
        <v>32</v>
      </c>
      <c r="D23" s="117" t="s">
        <v>42</v>
      </c>
      <c r="E23" s="128"/>
      <c r="F23" s="128"/>
      <c r="G23" s="129"/>
      <c r="H23" s="128"/>
      <c r="I23" s="117"/>
      <c r="J23" s="117"/>
      <c r="K23" s="117"/>
      <c r="L23" s="117"/>
      <c r="M23" s="117"/>
    </row>
    <row r="24" spans="2:13" ht="12.75" customHeight="1">
      <c r="B24" s="48"/>
      <c r="C24" s="171" t="s">
        <v>33</v>
      </c>
      <c r="D24" s="117" t="s">
        <v>43</v>
      </c>
      <c r="E24" s="128"/>
      <c r="F24" s="128"/>
      <c r="G24" s="129"/>
      <c r="H24" s="128"/>
      <c r="I24" s="117"/>
      <c r="J24" s="117"/>
      <c r="K24" s="117"/>
      <c r="L24" s="117"/>
      <c r="M24" s="117"/>
    </row>
    <row r="25" spans="2:13" ht="12.75" customHeight="1">
      <c r="B25" s="48"/>
      <c r="C25" s="171" t="s">
        <v>63</v>
      </c>
      <c r="D25" s="117" t="s">
        <v>44</v>
      </c>
      <c r="E25" s="128"/>
      <c r="F25" s="128"/>
      <c r="G25" s="129"/>
      <c r="H25" s="128"/>
      <c r="I25" s="117"/>
      <c r="J25" s="117"/>
      <c r="K25" s="117"/>
      <c r="L25" s="117"/>
      <c r="M25" s="117"/>
    </row>
    <row r="26" spans="2:13" ht="12.75" customHeight="1">
      <c r="B26" s="48"/>
      <c r="C26" s="171" t="s">
        <v>64</v>
      </c>
      <c r="D26" s="117" t="s">
        <v>45</v>
      </c>
      <c r="E26" s="128"/>
      <c r="F26" s="128"/>
      <c r="G26" s="129"/>
      <c r="H26" s="128"/>
      <c r="I26" s="117"/>
      <c r="J26" s="117"/>
      <c r="K26" s="117"/>
      <c r="L26" s="117"/>
      <c r="M26" s="117"/>
    </row>
    <row r="27" spans="2:13" ht="12.75" customHeight="1">
      <c r="B27" s="48"/>
      <c r="C27" s="171" t="s">
        <v>65</v>
      </c>
      <c r="D27" s="117" t="s">
        <v>34</v>
      </c>
      <c r="E27" s="128"/>
      <c r="F27" s="128"/>
      <c r="G27" s="129"/>
      <c r="H27" s="128"/>
      <c r="I27" s="117"/>
      <c r="J27" s="117"/>
      <c r="K27" s="117"/>
      <c r="L27" s="117"/>
      <c r="M27" s="117"/>
    </row>
    <row r="28" spans="2:13" ht="12.75" customHeight="1">
      <c r="B28" s="48"/>
      <c r="C28" s="171" t="s">
        <v>66</v>
      </c>
      <c r="D28" s="117" t="s">
        <v>35</v>
      </c>
      <c r="E28" s="128"/>
      <c r="F28" s="128"/>
      <c r="G28" s="129"/>
      <c r="H28" s="128"/>
      <c r="I28" s="117"/>
      <c r="J28" s="133"/>
      <c r="K28" s="117"/>
      <c r="L28" s="117"/>
      <c r="M28" s="117"/>
    </row>
    <row r="29" spans="2:13" ht="12.75" customHeight="1">
      <c r="B29" s="48"/>
      <c r="C29" s="171" t="s">
        <v>67</v>
      </c>
      <c r="D29" s="117" t="s">
        <v>38</v>
      </c>
      <c r="E29" s="128"/>
      <c r="F29" s="128"/>
      <c r="G29" s="129"/>
      <c r="H29" s="128"/>
      <c r="I29" s="117"/>
      <c r="J29" s="132"/>
      <c r="K29" s="117"/>
      <c r="L29" s="117"/>
      <c r="M29" s="117"/>
    </row>
    <row r="30" spans="2:13" ht="12.75" customHeight="1">
      <c r="B30" s="48"/>
      <c r="C30" s="171" t="s">
        <v>68</v>
      </c>
      <c r="D30" s="117" t="s">
        <v>48</v>
      </c>
      <c r="E30" s="128"/>
      <c r="F30" s="128"/>
      <c r="G30" s="129"/>
      <c r="H30" s="128"/>
      <c r="I30" s="117"/>
      <c r="J30" s="132"/>
      <c r="K30" s="117"/>
      <c r="L30" s="117"/>
      <c r="M30" s="117"/>
    </row>
    <row r="31" spans="2:13" ht="12.75" customHeight="1">
      <c r="B31" s="48"/>
      <c r="C31" s="171" t="s">
        <v>69</v>
      </c>
      <c r="D31" s="117" t="s">
        <v>49</v>
      </c>
      <c r="E31" s="128"/>
      <c r="F31" s="128"/>
      <c r="G31" s="129"/>
      <c r="H31" s="128"/>
      <c r="I31" s="117"/>
      <c r="K31" s="117"/>
      <c r="L31" s="117"/>
      <c r="M31" s="117"/>
    </row>
    <row r="32" spans="2:13" ht="12.75" customHeight="1">
      <c r="B32" s="48"/>
      <c r="C32" s="171"/>
      <c r="D32" s="117"/>
      <c r="E32" s="128"/>
      <c r="F32" s="128"/>
      <c r="G32" s="129"/>
      <c r="H32" s="128"/>
      <c r="I32" s="117"/>
      <c r="K32" s="117"/>
      <c r="L32" s="117"/>
      <c r="M32" s="117"/>
    </row>
    <row r="33" spans="2:13" ht="12.75" customHeight="1">
      <c r="B33" s="48"/>
      <c r="C33" s="171" t="s">
        <v>111</v>
      </c>
      <c r="D33" s="117" t="s">
        <v>112</v>
      </c>
      <c r="E33" s="128"/>
      <c r="F33" s="128"/>
      <c r="G33" s="129"/>
      <c r="H33" s="128"/>
      <c r="I33" s="117"/>
      <c r="K33" s="117"/>
      <c r="L33" s="117"/>
      <c r="M33" s="117"/>
    </row>
    <row r="34" spans="2:13" s="133" customFormat="1" ht="162.6" customHeight="1">
      <c r="C34" s="47"/>
      <c r="D34" s="47"/>
      <c r="J34" s="47"/>
    </row>
    <row r="35" spans="2:13" s="132" customFormat="1">
      <c r="C35" s="47"/>
      <c r="D35" s="47"/>
      <c r="J35" s="47"/>
    </row>
    <row r="36" spans="2:13" s="132" customFormat="1">
      <c r="C36" s="47"/>
      <c r="D36" s="47"/>
      <c r="J36" s="47"/>
    </row>
    <row r="46" spans="2:13">
      <c r="D46" s="47" t="s">
        <v>12</v>
      </c>
    </row>
  </sheetData>
  <mergeCells count="2">
    <mergeCell ref="C3:N3"/>
    <mergeCell ref="C4:I4"/>
  </mergeCells>
  <hyperlinks>
    <hyperlink ref="J10" r:id="rId1" xr:uid="{00000000-0004-0000-0000-000000000000}"/>
    <hyperlink ref="C18" location="'2.8'!A1" display="Table 2.8" xr:uid="{00000000-0004-0000-0000-000001000000}"/>
    <hyperlink ref="C19" location="'2.9'!A1" display="Table 2.9" xr:uid="{00000000-0004-0000-0000-000002000000}"/>
    <hyperlink ref="C30" location="'2.20'!A1" display="Table 2.20" xr:uid="{00000000-0004-0000-0000-000004000000}"/>
    <hyperlink ref="C20" location="'2.10'!A1" display="Table 2.10" xr:uid="{00000000-0004-0000-0000-000005000000}"/>
    <hyperlink ref="C22" location="'2.12'!A1" display="Table 2.12" xr:uid="{00000000-0004-0000-0000-000006000000}"/>
    <hyperlink ref="C23" location="'2.13'!A1" display="Table 2.13" xr:uid="{00000000-0004-0000-0000-000007000000}"/>
    <hyperlink ref="C6" location="'1.1 LVP'!A1" display="Table 1.1" xr:uid="{00000000-0004-0000-0000-000009000000}"/>
    <hyperlink ref="C24" location="'2.14'!A1" display="Table 2.14" xr:uid="{00000000-0004-0000-0000-00000A000000}"/>
    <hyperlink ref="C26" location="'2.16'!A1" display="Table 2.16" xr:uid="{00000000-0004-0000-0000-00000C000000}"/>
    <hyperlink ref="C27" location="'2.17'!A1" display="Table 2.17" xr:uid="{00000000-0004-0000-0000-00000D000000}"/>
    <hyperlink ref="C16" location="'2.6'!A1" display="Table 2.6" xr:uid="{00000000-0004-0000-0000-00000F000000}"/>
    <hyperlink ref="C17" location="'2.7'!A1" display="Table 2.7" xr:uid="{00000000-0004-0000-0000-000010000000}"/>
    <hyperlink ref="C31" location="'2.21'!A1" display="Table 2.21" xr:uid="{00000000-0004-0000-0000-000012000000}"/>
    <hyperlink ref="C11" location="'2.1'!A1" display="Table 2.1" xr:uid="{00000000-0004-0000-0000-000014000000}"/>
    <hyperlink ref="C12" location="'2.2'!A1" display="Table 2.2" xr:uid="{00000000-0004-0000-0000-000015000000}"/>
    <hyperlink ref="C13" location="'2.3'!A1" display="Table 2.3" xr:uid="{00000000-0004-0000-0000-000016000000}"/>
    <hyperlink ref="C15" location="'2.5'!A1" display="Table 2.5" xr:uid="{00000000-0004-0000-0000-000017000000}"/>
    <hyperlink ref="C7" location="'1.1 LVP'!A1" display="Figure 1.1" xr:uid="{00000000-0004-0000-0000-000025000000}"/>
    <hyperlink ref="C14" location="'2.4'!A1" display="Table 2.4" xr:uid="{00000000-0004-0000-0000-000027000000}"/>
    <hyperlink ref="C28" location="'2.18'!A1" display="Table 2.18" xr:uid="{00000000-0004-0000-0000-000028000000}"/>
    <hyperlink ref="C21" location="'2.11'!A1" display="Table 2.11" xr:uid="{00000000-0004-0000-0000-00002A000000}"/>
    <hyperlink ref="C29" location="'2.19'!A1" display="Table 2.19" xr:uid="{00000000-0004-0000-0000-00002E000000}"/>
    <hyperlink ref="C25" location="'2.15'!A1" display="Table 2.15" xr:uid="{00000000-0004-0000-0000-00000B000000}"/>
    <hyperlink ref="C8" location="'1.2 Summary'!A1" display="Table 1.2" xr:uid="{1667629F-7722-401A-A10A-02183EF0C882}"/>
    <hyperlink ref="C9" location="'1.3 Sensors'!A1" display="Table 1.3" xr:uid="{8FDD4B3D-E33B-4A10-9A5E-0988D2424303}"/>
    <hyperlink ref="C33" location="Definitions!A1" display="Appendix 1" xr:uid="{2E450DCB-278D-4606-A6F8-AB96D2302F56}"/>
  </hyperlinks>
  <printOptions horizontalCentered="1"/>
  <pageMargins left="0.51181102362204722" right="0.51181102362204722" top="0.98425196850393704" bottom="0.51181102362204722" header="0.51181102362204722" footer="0.51181102362204722"/>
  <pageSetup paperSize="9" scale="46" orientation="landscape" r:id="rId2"/>
  <headerFooter alignWithMargins="0">
    <oddHeader>&amp;F</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tabColor rgb="FF00B050"/>
  </sheetPr>
  <dimension ref="A1:O67"/>
  <sheetViews>
    <sheetView workbookViewId="0"/>
  </sheetViews>
  <sheetFormatPr defaultColWidth="9.42578125" defaultRowHeight="15" customHeight="1"/>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5" s="133" customFormat="1" ht="58.2" customHeight="1">
      <c r="B1" s="172"/>
      <c r="C1" s="173"/>
      <c r="E1" s="174"/>
      <c r="L1" s="175" t="s">
        <v>17</v>
      </c>
    </row>
    <row r="2" spans="1:15" ht="18" customHeight="1">
      <c r="A2" s="133"/>
      <c r="B2" s="172"/>
      <c r="C2" s="60"/>
      <c r="D2" s="60"/>
      <c r="E2" s="60"/>
      <c r="F2" s="60"/>
      <c r="G2" s="60"/>
      <c r="H2" s="60"/>
      <c r="I2" s="60"/>
      <c r="J2" s="60"/>
      <c r="K2" s="60"/>
      <c r="L2" s="60"/>
      <c r="M2" s="61"/>
    </row>
    <row r="3" spans="1:15" s="63" customFormat="1" ht="18" customHeight="1">
      <c r="A3" s="133"/>
      <c r="B3" s="172"/>
      <c r="C3" s="244" t="str">
        <f>CONCATENATE(Index!C16," ",Index!D16)</f>
        <v>Table 2.6 Lane Departure Warning Systems</v>
      </c>
      <c r="D3" s="244"/>
      <c r="E3" s="244"/>
      <c r="F3" s="244"/>
      <c r="G3" s="244"/>
      <c r="H3" s="244"/>
      <c r="I3" s="244"/>
      <c r="J3" s="244"/>
      <c r="K3" s="244"/>
      <c r="L3" s="244"/>
      <c r="M3" s="144"/>
    </row>
    <row r="4" spans="1:15" s="63" customFormat="1"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row>
    <row r="5" spans="1:15" s="63" customFormat="1" ht="15" customHeight="1">
      <c r="A5" s="133"/>
      <c r="B5" s="172"/>
      <c r="C5" s="71" t="s">
        <v>1</v>
      </c>
      <c r="D5" s="188"/>
      <c r="E5" s="188"/>
      <c r="F5" s="188"/>
      <c r="G5" s="188"/>
      <c r="H5" s="188"/>
      <c r="I5" s="188"/>
      <c r="J5" s="188"/>
      <c r="K5" s="188"/>
      <c r="L5" s="73"/>
      <c r="M5" s="144"/>
    </row>
    <row r="6" spans="1:15" s="63" customFormat="1" ht="15" customHeight="1">
      <c r="A6" s="133"/>
      <c r="B6" s="172"/>
      <c r="C6" s="82" t="s">
        <v>10</v>
      </c>
      <c r="D6" s="99"/>
      <c r="E6" s="99"/>
      <c r="F6" s="99"/>
      <c r="G6" s="99"/>
      <c r="H6" s="99"/>
      <c r="I6" s="99"/>
      <c r="J6" s="99"/>
      <c r="K6" s="99"/>
      <c r="L6" s="101"/>
      <c r="M6" s="144"/>
    </row>
    <row r="7" spans="1:15" s="63" customFormat="1" ht="15" customHeight="1">
      <c r="A7" s="133"/>
      <c r="B7" s="172"/>
      <c r="C7" s="82" t="s">
        <v>23</v>
      </c>
      <c r="D7" s="98"/>
      <c r="E7" s="98"/>
      <c r="F7" s="98"/>
      <c r="G7" s="98"/>
      <c r="H7" s="98"/>
      <c r="I7" s="98"/>
      <c r="J7" s="98"/>
      <c r="K7" s="98"/>
      <c r="L7" s="101" t="str">
        <f>IF(D7=0,"-",(((K7/D7)^(1/7))-1))</f>
        <v>-</v>
      </c>
      <c r="M7" s="144"/>
    </row>
    <row r="8" spans="1:15" s="63" customFormat="1" ht="15" customHeight="1">
      <c r="A8" s="133"/>
      <c r="B8" s="172"/>
      <c r="C8" s="74" t="s">
        <v>4</v>
      </c>
      <c r="D8" s="183"/>
      <c r="E8" s="183"/>
      <c r="F8" s="183"/>
      <c r="G8" s="183"/>
      <c r="H8" s="183"/>
      <c r="I8" s="183"/>
      <c r="J8" s="183"/>
      <c r="K8" s="183"/>
      <c r="L8" s="76"/>
    </row>
    <row r="9" spans="1:15" s="63" customFormat="1" ht="15" customHeight="1">
      <c r="A9" s="133"/>
      <c r="B9" s="172"/>
      <c r="C9" s="82" t="s">
        <v>10</v>
      </c>
      <c r="D9" s="99"/>
      <c r="E9" s="99"/>
      <c r="F9" s="99"/>
      <c r="G9" s="99"/>
      <c r="H9" s="99"/>
      <c r="I9" s="99"/>
      <c r="J9" s="99"/>
      <c r="K9" s="99"/>
      <c r="L9" s="101"/>
    </row>
    <row r="10" spans="1:15" s="63" customFormat="1" ht="15" customHeight="1">
      <c r="A10" s="133"/>
      <c r="B10" s="172"/>
      <c r="C10" s="82" t="s">
        <v>23</v>
      </c>
      <c r="D10" s="98"/>
      <c r="E10" s="98"/>
      <c r="F10" s="98"/>
      <c r="G10" s="98"/>
      <c r="H10" s="98"/>
      <c r="I10" s="98"/>
      <c r="J10" s="98"/>
      <c r="K10" s="98"/>
      <c r="L10" s="101" t="str">
        <f>IF(D10=0,"-",(((K10/D10)^(1/7))-1))</f>
        <v>-</v>
      </c>
      <c r="N10" s="95"/>
      <c r="O10" s="95"/>
    </row>
    <row r="11" spans="1:15" s="63" customFormat="1" ht="15" customHeight="1">
      <c r="A11" s="133"/>
      <c r="B11" s="172"/>
      <c r="C11" s="74" t="s">
        <v>5</v>
      </c>
      <c r="D11" s="89"/>
      <c r="E11" s="89"/>
      <c r="F11" s="89"/>
      <c r="G11" s="89"/>
      <c r="H11" s="89"/>
      <c r="I11" s="89"/>
      <c r="J11" s="89"/>
      <c r="K11" s="89"/>
      <c r="L11" s="76"/>
    </row>
    <row r="12" spans="1:15" s="63" customFormat="1" ht="15" customHeight="1">
      <c r="A12" s="133"/>
      <c r="B12" s="172"/>
      <c r="C12" s="82" t="s">
        <v>10</v>
      </c>
      <c r="D12" s="99"/>
      <c r="E12" s="99"/>
      <c r="F12" s="99"/>
      <c r="G12" s="99"/>
      <c r="H12" s="99"/>
      <c r="I12" s="99"/>
      <c r="J12" s="99"/>
      <c r="K12" s="99"/>
      <c r="L12" s="101"/>
    </row>
    <row r="13" spans="1:15" s="63" customFormat="1" ht="15" customHeight="1">
      <c r="A13" s="133"/>
      <c r="B13" s="172"/>
      <c r="C13" s="82" t="s">
        <v>23</v>
      </c>
      <c r="D13" s="98"/>
      <c r="E13" s="98"/>
      <c r="F13" s="98"/>
      <c r="G13" s="98"/>
      <c r="H13" s="98"/>
      <c r="I13" s="98"/>
      <c r="J13" s="98"/>
      <c r="K13" s="98"/>
      <c r="L13" s="101" t="str">
        <f>IF(D13=0,"-",(((K13/D13)^(1/7))-1))</f>
        <v>-</v>
      </c>
    </row>
    <row r="14" spans="1:15" s="63" customFormat="1" ht="15" customHeight="1">
      <c r="A14" s="133"/>
      <c r="B14" s="172"/>
      <c r="C14" s="74" t="s">
        <v>6</v>
      </c>
      <c r="D14" s="89"/>
      <c r="E14" s="89"/>
      <c r="F14" s="89"/>
      <c r="G14" s="89"/>
      <c r="H14" s="89"/>
      <c r="I14" s="89"/>
      <c r="J14" s="89"/>
      <c r="K14" s="89"/>
      <c r="L14" s="76"/>
    </row>
    <row r="15" spans="1:15" s="63" customFormat="1" ht="15" customHeight="1">
      <c r="A15" s="133"/>
      <c r="B15" s="172"/>
      <c r="C15" s="82" t="s">
        <v>10</v>
      </c>
      <c r="D15" s="99"/>
      <c r="E15" s="99"/>
      <c r="F15" s="99"/>
      <c r="G15" s="99"/>
      <c r="H15" s="99"/>
      <c r="I15" s="99"/>
      <c r="J15" s="99"/>
      <c r="K15" s="99"/>
      <c r="L15" s="101"/>
    </row>
    <row r="16" spans="1:15" s="63" customFormat="1" ht="15" customHeight="1">
      <c r="A16" s="133"/>
      <c r="B16" s="172"/>
      <c r="C16" s="82" t="s">
        <v>23</v>
      </c>
      <c r="D16" s="98"/>
      <c r="E16" s="98"/>
      <c r="F16" s="98"/>
      <c r="G16" s="98"/>
      <c r="H16" s="98"/>
      <c r="I16" s="98"/>
      <c r="J16" s="98"/>
      <c r="K16" s="98"/>
      <c r="L16" s="101" t="str">
        <f>IF(D16=0,"-",(((K16/D16)^(1/7))-1))</f>
        <v>-</v>
      </c>
    </row>
    <row r="17" spans="1:12" s="63" customFormat="1" ht="15" customHeight="1">
      <c r="A17" s="133"/>
      <c r="B17" s="172"/>
      <c r="C17" s="74" t="s">
        <v>7</v>
      </c>
      <c r="D17" s="89"/>
      <c r="E17" s="89"/>
      <c r="F17" s="89"/>
      <c r="G17" s="89"/>
      <c r="H17" s="89"/>
      <c r="I17" s="89"/>
      <c r="J17" s="89"/>
      <c r="K17" s="89"/>
      <c r="L17" s="76"/>
    </row>
    <row r="18" spans="1:12" s="63" customFormat="1" ht="15" customHeight="1">
      <c r="A18" s="133"/>
      <c r="B18" s="172"/>
      <c r="C18" s="82" t="s">
        <v>10</v>
      </c>
      <c r="D18" s="99"/>
      <c r="E18" s="99"/>
      <c r="F18" s="99"/>
      <c r="G18" s="99"/>
      <c r="H18" s="99"/>
      <c r="I18" s="99"/>
      <c r="J18" s="99"/>
      <c r="K18" s="99"/>
      <c r="L18" s="101"/>
    </row>
    <row r="19" spans="1:12" s="63" customFormat="1" ht="15" customHeight="1">
      <c r="A19" s="133"/>
      <c r="B19" s="172"/>
      <c r="C19" s="82" t="s">
        <v>23</v>
      </c>
      <c r="D19" s="98"/>
      <c r="E19" s="98"/>
      <c r="F19" s="98"/>
      <c r="G19" s="98"/>
      <c r="H19" s="98"/>
      <c r="I19" s="98"/>
      <c r="J19" s="98"/>
      <c r="K19" s="98"/>
      <c r="L19" s="101" t="str">
        <f>IF(D19=0,"-",(((K19/D19)^(1/7))-1))</f>
        <v>-</v>
      </c>
    </row>
    <row r="20" spans="1:12" s="63" customFormat="1" ht="15" customHeight="1">
      <c r="A20" s="133"/>
      <c r="B20" s="172"/>
      <c r="C20" s="74" t="s">
        <v>8</v>
      </c>
      <c r="D20" s="89"/>
      <c r="E20" s="89"/>
      <c r="F20" s="89"/>
      <c r="G20" s="89"/>
      <c r="H20" s="89"/>
      <c r="I20" s="89"/>
      <c r="J20" s="89"/>
      <c r="K20" s="89"/>
      <c r="L20" s="76"/>
    </row>
    <row r="21" spans="1:12" s="63" customFormat="1" ht="15" customHeight="1">
      <c r="A21" s="133"/>
      <c r="B21" s="172"/>
      <c r="C21" s="82" t="s">
        <v>10</v>
      </c>
      <c r="D21" s="99"/>
      <c r="E21" s="99"/>
      <c r="F21" s="99"/>
      <c r="G21" s="99"/>
      <c r="H21" s="99"/>
      <c r="I21" s="99"/>
      <c r="J21" s="99"/>
      <c r="K21" s="99"/>
      <c r="L21" s="101"/>
    </row>
    <row r="22" spans="1:12" s="63" customFormat="1" ht="15" customHeight="1">
      <c r="A22" s="133"/>
      <c r="B22" s="172"/>
      <c r="C22" s="82" t="s">
        <v>23</v>
      </c>
      <c r="D22" s="98"/>
      <c r="E22" s="98"/>
      <c r="F22" s="98"/>
      <c r="G22" s="98"/>
      <c r="H22" s="98"/>
      <c r="I22" s="98"/>
      <c r="J22" s="98"/>
      <c r="K22" s="98"/>
      <c r="L22" s="101" t="str">
        <f>IF(D22=0,"-",(((K22/D22)^(1/7))-1))</f>
        <v>-</v>
      </c>
    </row>
    <row r="23" spans="1:12" s="63" customFormat="1" ht="15" customHeight="1">
      <c r="A23" s="54"/>
      <c r="B23" s="62"/>
      <c r="C23" s="74" t="s">
        <v>11</v>
      </c>
      <c r="D23" s="75"/>
      <c r="E23" s="75"/>
      <c r="F23" s="75"/>
      <c r="G23" s="75"/>
      <c r="H23" s="75"/>
      <c r="I23" s="75"/>
      <c r="J23" s="75"/>
      <c r="K23" s="75"/>
      <c r="L23" s="76"/>
    </row>
    <row r="24" spans="1:12" s="63" customFormat="1" ht="15" customHeight="1">
      <c r="A24" s="54"/>
      <c r="B24" s="62"/>
      <c r="C24" s="74" t="s">
        <v>10</v>
      </c>
      <c r="D24" s="89"/>
      <c r="E24" s="89"/>
      <c r="F24" s="89"/>
      <c r="G24" s="89"/>
      <c r="H24" s="89"/>
      <c r="I24" s="89"/>
      <c r="J24" s="89"/>
      <c r="K24" s="89"/>
      <c r="L24" s="76"/>
    </row>
    <row r="25" spans="1:12" s="63" customFormat="1" ht="15" customHeight="1">
      <c r="A25" s="54"/>
      <c r="B25" s="62"/>
      <c r="C25" s="74" t="s">
        <v>23</v>
      </c>
      <c r="D25" s="75"/>
      <c r="E25" s="75"/>
      <c r="F25" s="75"/>
      <c r="G25" s="75"/>
      <c r="H25" s="75"/>
      <c r="I25" s="75"/>
      <c r="J25" s="75"/>
      <c r="K25" s="75"/>
      <c r="L25" s="90" t="str">
        <f>IF(D25=0,"-",(((K25/D25)^(1/7))-1))</f>
        <v>-</v>
      </c>
    </row>
    <row r="26" spans="1:12" s="198" customFormat="1" ht="25.5" customHeight="1">
      <c r="A26" s="181"/>
      <c r="B26" s="178"/>
      <c r="C26" s="248"/>
      <c r="D26" s="248"/>
      <c r="E26" s="248"/>
      <c r="F26" s="248"/>
      <c r="G26" s="248"/>
      <c r="H26" s="248"/>
      <c r="I26" s="248"/>
      <c r="J26" s="248"/>
      <c r="K26" s="197"/>
      <c r="L26" s="180" t="s">
        <v>24</v>
      </c>
    </row>
    <row r="27" spans="1:12" s="63" customFormat="1" ht="15" customHeight="1">
      <c r="A27" s="54"/>
      <c r="B27" s="62"/>
      <c r="C27" s="91"/>
      <c r="D27" s="116"/>
      <c r="E27" s="116"/>
      <c r="F27" s="116"/>
      <c r="G27" s="116"/>
      <c r="H27" s="116"/>
      <c r="I27" s="116"/>
      <c r="J27" s="116"/>
      <c r="K27" s="116"/>
      <c r="L27" s="54"/>
    </row>
    <row r="29" spans="1:12" ht="15" customHeight="1">
      <c r="D29" s="114"/>
    </row>
    <row r="30" spans="1:12" ht="15" customHeight="1">
      <c r="B30" s="67"/>
      <c r="C30" s="58"/>
      <c r="D30" s="58"/>
      <c r="E30" s="58"/>
      <c r="F30" s="58"/>
      <c r="G30" s="58"/>
      <c r="H30" s="58"/>
      <c r="I30" s="58"/>
      <c r="J30" s="58"/>
      <c r="K30" s="58"/>
      <c r="L30" s="58"/>
    </row>
    <row r="50" spans="2:2" ht="15" customHeight="1">
      <c r="B50" s="62"/>
    </row>
    <row r="67" spans="4:4" ht="15" customHeight="1">
      <c r="D67" s="83"/>
    </row>
  </sheetData>
  <mergeCells count="2">
    <mergeCell ref="C3:L3"/>
    <mergeCell ref="C26:J26"/>
  </mergeCells>
  <hyperlinks>
    <hyperlink ref="L1" location="Index!A1" display="Index" xr:uid="{00000000-0004-0000-1A00-000000000000}"/>
  </hyperlinks>
  <pageMargins left="0.75" right="0.75" top="1" bottom="1" header="0.5" footer="0.5"/>
  <pageSetup scale="74" orientation="landscape" r:id="rId1"/>
  <headerFooter alignWithMargins="0"/>
  <colBreaks count="1" manualBreakCount="1">
    <brk id="12" max="3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tabColor rgb="FF00B050"/>
  </sheetPr>
  <dimension ref="A1:M61"/>
  <sheetViews>
    <sheetView workbookViewId="0"/>
  </sheetViews>
  <sheetFormatPr defaultColWidth="9.42578125" defaultRowHeight="10.199999999999999"/>
  <cols>
    <col min="1" max="2" width="9.42578125" style="4"/>
    <col min="3" max="3" width="27.7109375" style="4" customWidth="1"/>
    <col min="4" max="11" width="14.7109375" style="4" customWidth="1"/>
    <col min="12" max="12" width="12.7109375" style="4" customWidth="1"/>
    <col min="13" max="26" width="8.7109375" style="4" customWidth="1"/>
    <col min="27" max="16384" width="9.42578125" style="4"/>
  </cols>
  <sheetData>
    <row r="1" spans="1:13" s="133" customFormat="1" ht="58.2" customHeight="1">
      <c r="B1" s="172"/>
      <c r="C1" s="173"/>
      <c r="E1" s="174"/>
      <c r="L1" s="175" t="s">
        <v>17</v>
      </c>
    </row>
    <row r="2" spans="1:13" s="54" customFormat="1" ht="18" customHeight="1">
      <c r="A2" s="133"/>
      <c r="B2" s="172"/>
      <c r="C2" s="87"/>
      <c r="D2" s="60"/>
      <c r="E2" s="60"/>
      <c r="F2" s="60"/>
      <c r="G2" s="60"/>
      <c r="H2" s="60"/>
      <c r="I2" s="60"/>
      <c r="J2" s="60"/>
      <c r="K2" s="60"/>
      <c r="L2" s="88"/>
    </row>
    <row r="3" spans="1:13" s="54" customFormat="1" ht="18" customHeight="1">
      <c r="A3" s="133"/>
      <c r="B3" s="172"/>
      <c r="C3" s="244" t="str">
        <f>CONCATENATE(Index!C17," ",Index!D17)</f>
        <v>Table 2.7 Lane Keep Assist Systems</v>
      </c>
      <c r="D3" s="244"/>
      <c r="E3" s="244"/>
      <c r="F3" s="244"/>
      <c r="G3" s="244"/>
      <c r="H3" s="244"/>
      <c r="I3" s="244"/>
      <c r="J3" s="244"/>
      <c r="K3" s="244"/>
      <c r="L3" s="244"/>
      <c r="M3" s="53"/>
    </row>
    <row r="4" spans="1:13" s="63" customFormat="1"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M4" s="118"/>
    </row>
    <row r="5" spans="1:13" s="63" customFormat="1" ht="15" customHeight="1">
      <c r="A5" s="133"/>
      <c r="B5" s="172"/>
      <c r="C5" s="71" t="s">
        <v>1</v>
      </c>
      <c r="D5" s="188"/>
      <c r="E5" s="188"/>
      <c r="F5" s="188"/>
      <c r="G5" s="188"/>
      <c r="H5" s="188"/>
      <c r="I5" s="188"/>
      <c r="J5" s="188"/>
      <c r="K5" s="188"/>
      <c r="L5" s="73"/>
      <c r="M5" s="118"/>
    </row>
    <row r="6" spans="1:13" s="63" customFormat="1" ht="15" customHeight="1">
      <c r="A6" s="133"/>
      <c r="B6" s="172"/>
      <c r="C6" s="82" t="s">
        <v>10</v>
      </c>
      <c r="D6" s="99"/>
      <c r="E6" s="99"/>
      <c r="F6" s="99"/>
      <c r="G6" s="99"/>
      <c r="H6" s="99"/>
      <c r="I6" s="99"/>
      <c r="J6" s="99"/>
      <c r="K6" s="99"/>
      <c r="L6" s="101"/>
      <c r="M6" s="144"/>
    </row>
    <row r="7" spans="1:13" s="63" customFormat="1" ht="15" customHeight="1">
      <c r="A7" s="133"/>
      <c r="B7" s="172"/>
      <c r="C7" s="82" t="s">
        <v>23</v>
      </c>
      <c r="D7" s="98"/>
      <c r="E7" s="98"/>
      <c r="F7" s="98"/>
      <c r="G7" s="98"/>
      <c r="H7" s="98"/>
      <c r="I7" s="98"/>
      <c r="J7" s="98"/>
      <c r="K7" s="98"/>
      <c r="L7" s="101" t="str">
        <f>IF(D7=0,"-",(((K7/D7)^(1/7))-1))</f>
        <v>-</v>
      </c>
      <c r="M7" s="161"/>
    </row>
    <row r="8" spans="1:13" s="63" customFormat="1" ht="15" customHeight="1">
      <c r="A8" s="133"/>
      <c r="B8" s="172"/>
      <c r="C8" s="74" t="s">
        <v>4</v>
      </c>
      <c r="D8" s="183"/>
      <c r="E8" s="183"/>
      <c r="F8" s="183"/>
      <c r="G8" s="183"/>
      <c r="H8" s="183"/>
      <c r="I8" s="183"/>
      <c r="J8" s="183"/>
      <c r="K8" s="183"/>
      <c r="L8" s="76"/>
      <c r="M8" s="140"/>
    </row>
    <row r="9" spans="1:13" s="63" customFormat="1" ht="15" customHeight="1">
      <c r="A9" s="133"/>
      <c r="B9" s="172"/>
      <c r="C9" s="82" t="s">
        <v>10</v>
      </c>
      <c r="D9" s="99"/>
      <c r="E9" s="99"/>
      <c r="F9" s="99"/>
      <c r="G9" s="99"/>
      <c r="H9" s="99"/>
      <c r="I9" s="99"/>
      <c r="J9" s="99"/>
      <c r="K9" s="99"/>
      <c r="L9" s="101"/>
      <c r="M9" s="140"/>
    </row>
    <row r="10" spans="1:13" s="63" customFormat="1" ht="15" customHeight="1">
      <c r="A10" s="133"/>
      <c r="B10" s="172"/>
      <c r="C10" s="82" t="s">
        <v>23</v>
      </c>
      <c r="D10" s="98"/>
      <c r="E10" s="98"/>
      <c r="F10" s="98"/>
      <c r="G10" s="98"/>
      <c r="H10" s="98"/>
      <c r="I10" s="98"/>
      <c r="J10" s="98"/>
      <c r="K10" s="98"/>
      <c r="L10" s="101" t="str">
        <f>IF(D10=0,"-",(((K10/D10)^(1/7))-1))</f>
        <v>-</v>
      </c>
      <c r="M10" s="140"/>
    </row>
    <row r="11" spans="1:13" s="63" customFormat="1" ht="15" customHeight="1">
      <c r="A11" s="133"/>
      <c r="B11" s="172"/>
      <c r="C11" s="74" t="s">
        <v>5</v>
      </c>
      <c r="D11" s="89"/>
      <c r="E11" s="89"/>
      <c r="F11" s="89"/>
      <c r="G11" s="89"/>
      <c r="H11" s="89"/>
      <c r="I11" s="89"/>
      <c r="J11" s="89"/>
      <c r="K11" s="89"/>
      <c r="L11" s="76"/>
      <c r="M11" s="95"/>
    </row>
    <row r="12" spans="1:13" s="63" customFormat="1" ht="15" customHeight="1">
      <c r="A12" s="133"/>
      <c r="B12" s="172"/>
      <c r="C12" s="82" t="s">
        <v>10</v>
      </c>
      <c r="D12" s="99"/>
      <c r="E12" s="99"/>
      <c r="F12" s="99"/>
      <c r="G12" s="99"/>
      <c r="H12" s="99"/>
      <c r="I12" s="99"/>
      <c r="J12" s="99"/>
      <c r="K12" s="99"/>
      <c r="L12" s="101"/>
      <c r="M12" s="95"/>
    </row>
    <row r="13" spans="1:13" s="54" customFormat="1" ht="15" customHeight="1">
      <c r="A13" s="133"/>
      <c r="B13" s="172"/>
      <c r="C13" s="82" t="s">
        <v>23</v>
      </c>
      <c r="D13" s="98"/>
      <c r="E13" s="98"/>
      <c r="F13" s="98"/>
      <c r="G13" s="98"/>
      <c r="H13" s="98"/>
      <c r="I13" s="98"/>
      <c r="J13" s="98"/>
      <c r="K13" s="98"/>
      <c r="L13" s="101" t="str">
        <f>IF(D13=0,"-",(((K13/D13)^(1/7))-1))</f>
        <v>-</v>
      </c>
      <c r="M13" s="53"/>
    </row>
    <row r="14" spans="1:13" s="54" customFormat="1" ht="15" customHeight="1">
      <c r="A14" s="133"/>
      <c r="B14" s="172"/>
      <c r="C14" s="74" t="s">
        <v>6</v>
      </c>
      <c r="D14" s="89"/>
      <c r="E14" s="89"/>
      <c r="F14" s="89"/>
      <c r="G14" s="89"/>
      <c r="H14" s="89"/>
      <c r="I14" s="89"/>
      <c r="J14" s="89"/>
      <c r="K14" s="89"/>
      <c r="L14" s="76"/>
      <c r="M14" s="95"/>
    </row>
    <row r="15" spans="1:13" s="54" customFormat="1" ht="15" customHeight="1">
      <c r="A15" s="133"/>
      <c r="B15" s="172"/>
      <c r="C15" s="82" t="s">
        <v>10</v>
      </c>
      <c r="D15" s="99"/>
      <c r="E15" s="99"/>
      <c r="F15" s="99"/>
      <c r="G15" s="99"/>
      <c r="H15" s="99"/>
      <c r="I15" s="99"/>
      <c r="J15" s="99"/>
      <c r="K15" s="99"/>
      <c r="L15" s="101"/>
      <c r="M15" s="95"/>
    </row>
    <row r="16" spans="1:13" s="54" customFormat="1" ht="15" customHeight="1">
      <c r="A16" s="133"/>
      <c r="B16" s="172"/>
      <c r="C16" s="82" t="s">
        <v>23</v>
      </c>
      <c r="D16" s="98"/>
      <c r="E16" s="98"/>
      <c r="F16" s="98"/>
      <c r="G16" s="98"/>
      <c r="H16" s="98"/>
      <c r="I16" s="98"/>
      <c r="J16" s="98"/>
      <c r="K16" s="98"/>
      <c r="L16" s="101" t="str">
        <f>IF(D16=0,"-",(((K16/D16)^(1/7))-1))</f>
        <v>-</v>
      </c>
      <c r="M16" s="95"/>
    </row>
    <row r="17" spans="1:13" s="54" customFormat="1" ht="15" customHeight="1">
      <c r="A17" s="133"/>
      <c r="B17" s="172"/>
      <c r="C17" s="74" t="s">
        <v>7</v>
      </c>
      <c r="D17" s="89"/>
      <c r="E17" s="89"/>
      <c r="F17" s="89"/>
      <c r="G17" s="89"/>
      <c r="H17" s="89"/>
      <c r="I17" s="89"/>
      <c r="J17" s="89"/>
      <c r="K17" s="89"/>
      <c r="L17" s="76"/>
      <c r="M17" s="119"/>
    </row>
    <row r="18" spans="1:13" ht="15" customHeight="1">
      <c r="A18" s="133"/>
      <c r="B18" s="172"/>
      <c r="C18" s="82" t="s">
        <v>10</v>
      </c>
      <c r="D18" s="99"/>
      <c r="E18" s="99"/>
      <c r="F18" s="99"/>
      <c r="G18" s="99"/>
      <c r="H18" s="99"/>
      <c r="I18" s="99"/>
      <c r="J18" s="99"/>
      <c r="K18" s="99"/>
      <c r="L18" s="101"/>
      <c r="M18" s="142"/>
    </row>
    <row r="19" spans="1:13" ht="15" customHeight="1">
      <c r="A19" s="133"/>
      <c r="B19" s="172"/>
      <c r="C19" s="82" t="s">
        <v>23</v>
      </c>
      <c r="D19" s="98"/>
      <c r="E19" s="98"/>
      <c r="F19" s="98"/>
      <c r="G19" s="98"/>
      <c r="H19" s="98"/>
      <c r="I19" s="98"/>
      <c r="J19" s="98"/>
      <c r="K19" s="98"/>
      <c r="L19" s="101" t="str">
        <f>IF(D19=0,"-",(((K19/D19)^(1/7))-1))</f>
        <v>-</v>
      </c>
      <c r="M19" s="141"/>
    </row>
    <row r="20" spans="1:13" ht="15" customHeight="1">
      <c r="A20" s="133"/>
      <c r="B20" s="172"/>
      <c r="C20" s="74" t="s">
        <v>8</v>
      </c>
      <c r="D20" s="89"/>
      <c r="E20" s="89"/>
      <c r="F20" s="89"/>
      <c r="G20" s="89"/>
      <c r="H20" s="89"/>
      <c r="I20" s="89"/>
      <c r="J20" s="89"/>
      <c r="K20" s="89"/>
      <c r="L20" s="76"/>
    </row>
    <row r="21" spans="1:13" ht="15" customHeight="1">
      <c r="B21" s="30"/>
      <c r="C21" s="82" t="s">
        <v>10</v>
      </c>
      <c r="D21" s="99"/>
      <c r="E21" s="99"/>
      <c r="F21" s="99"/>
      <c r="G21" s="99"/>
      <c r="H21" s="99"/>
      <c r="I21" s="99"/>
      <c r="J21" s="99"/>
      <c r="K21" s="99"/>
      <c r="L21" s="101"/>
    </row>
    <row r="22" spans="1:13" ht="15" customHeight="1">
      <c r="C22" s="82" t="s">
        <v>23</v>
      </c>
      <c r="D22" s="98"/>
      <c r="E22" s="98"/>
      <c r="F22" s="98"/>
      <c r="G22" s="98"/>
      <c r="H22" s="98"/>
      <c r="I22" s="98"/>
      <c r="J22" s="98"/>
      <c r="K22" s="98"/>
      <c r="L22" s="101" t="str">
        <f>IF(D22=0,"-",(((K22/D22)^(1/7))-1))</f>
        <v>-</v>
      </c>
    </row>
    <row r="23" spans="1:13" ht="15" customHeight="1">
      <c r="B23" s="33"/>
      <c r="C23" s="74" t="s">
        <v>11</v>
      </c>
      <c r="D23" s="75"/>
      <c r="E23" s="75"/>
      <c r="F23" s="75"/>
      <c r="G23" s="75"/>
      <c r="H23" s="75"/>
      <c r="I23" s="75"/>
      <c r="J23" s="75"/>
      <c r="K23" s="75"/>
      <c r="L23" s="76"/>
    </row>
    <row r="24" spans="1:13" ht="15" customHeight="1">
      <c r="B24" s="33"/>
      <c r="C24" s="74" t="s">
        <v>10</v>
      </c>
      <c r="D24" s="89"/>
      <c r="E24" s="89"/>
      <c r="F24" s="89"/>
      <c r="G24" s="89"/>
      <c r="H24" s="89"/>
      <c r="I24" s="89"/>
      <c r="J24" s="89"/>
      <c r="K24" s="89"/>
      <c r="L24" s="76"/>
    </row>
    <row r="25" spans="1:13" ht="15" customHeight="1">
      <c r="B25" s="33"/>
      <c r="C25" s="74" t="s">
        <v>23</v>
      </c>
      <c r="D25" s="75"/>
      <c r="E25" s="75"/>
      <c r="F25" s="75"/>
      <c r="G25" s="75"/>
      <c r="H25" s="75"/>
      <c r="I25" s="75"/>
      <c r="J25" s="75"/>
      <c r="K25" s="75"/>
      <c r="L25" s="90" t="str">
        <f>IF(D25=0,"-",(((K25/D25)^(1/7))-1))</f>
        <v>-</v>
      </c>
    </row>
    <row r="26" spans="1:13" s="196" customFormat="1" ht="25.5" customHeight="1">
      <c r="C26" s="248"/>
      <c r="D26" s="248"/>
      <c r="E26" s="248"/>
      <c r="F26" s="248"/>
      <c r="G26" s="248"/>
      <c r="H26" s="248"/>
      <c r="I26" s="248"/>
      <c r="J26" s="248"/>
      <c r="K26" s="197"/>
      <c r="L26" s="180" t="s">
        <v>24</v>
      </c>
    </row>
    <row r="44" spans="2:2">
      <c r="B44" s="5"/>
    </row>
    <row r="61" spans="4:4">
      <c r="D61" s="34"/>
    </row>
  </sheetData>
  <mergeCells count="2">
    <mergeCell ref="C3:L3"/>
    <mergeCell ref="C26:J26"/>
  </mergeCells>
  <hyperlinks>
    <hyperlink ref="L1" location="Index!A1" display="Index" xr:uid="{00000000-0004-0000-1B00-000000000000}"/>
  </hyperlinks>
  <pageMargins left="0.75" right="0.75" top="1" bottom="1" header="0.5" footer="0.5"/>
  <pageSetup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00B050"/>
  </sheetPr>
  <dimension ref="A1:M87"/>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B2" s="59"/>
      <c r="C2" s="60"/>
      <c r="D2" s="60"/>
      <c r="E2" s="60"/>
      <c r="F2" s="60"/>
      <c r="G2" s="60"/>
      <c r="H2" s="60"/>
      <c r="I2" s="60"/>
      <c r="J2" s="60"/>
      <c r="K2" s="60"/>
      <c r="L2" s="60"/>
      <c r="M2" s="61"/>
    </row>
    <row r="3" spans="1:13" s="63" customFormat="1" ht="18" customHeight="1">
      <c r="A3" s="54"/>
      <c r="B3" s="62"/>
      <c r="C3" s="244" t="str">
        <f>CONCATENATE(Index!C18," ",Index!D18)</f>
        <v>Table 2.8 Blind Spot Information Systems</v>
      </c>
      <c r="D3" s="244"/>
      <c r="E3" s="244"/>
      <c r="F3" s="244"/>
      <c r="G3" s="244"/>
      <c r="H3" s="244"/>
      <c r="I3" s="244"/>
      <c r="J3" s="244"/>
      <c r="K3" s="244"/>
      <c r="L3" s="244"/>
      <c r="M3" s="144"/>
    </row>
    <row r="4" spans="1:13" s="63" customFormat="1" ht="30" customHeight="1">
      <c r="A4" s="54"/>
      <c r="B4" s="6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M4" s="144"/>
    </row>
    <row r="5" spans="1:13" s="63" customFormat="1" ht="15" customHeight="1">
      <c r="A5" s="54"/>
      <c r="B5" s="62"/>
      <c r="C5" s="71" t="s">
        <v>1</v>
      </c>
      <c r="D5" s="188"/>
      <c r="E5" s="188"/>
      <c r="F5" s="188"/>
      <c r="G5" s="188"/>
      <c r="H5" s="188"/>
      <c r="I5" s="188"/>
      <c r="J5" s="188"/>
      <c r="K5" s="188"/>
      <c r="L5" s="73"/>
      <c r="M5" s="144"/>
    </row>
    <row r="6" spans="1:13" s="63" customFormat="1" ht="15" customHeight="1">
      <c r="A6" s="54"/>
      <c r="B6" s="62"/>
      <c r="C6" s="82" t="s">
        <v>10</v>
      </c>
      <c r="D6" s="99"/>
      <c r="E6" s="99"/>
      <c r="F6" s="99"/>
      <c r="G6" s="99"/>
      <c r="H6" s="99"/>
      <c r="I6" s="99"/>
      <c r="J6" s="99"/>
      <c r="K6" s="99"/>
      <c r="L6" s="101"/>
      <c r="M6" s="144"/>
    </row>
    <row r="7" spans="1:13" s="63" customFormat="1" ht="15" customHeight="1">
      <c r="A7" s="54"/>
      <c r="B7" s="62"/>
      <c r="C7" s="82" t="s">
        <v>23</v>
      </c>
      <c r="D7" s="98"/>
      <c r="E7" s="98"/>
      <c r="F7" s="98"/>
      <c r="G7" s="98"/>
      <c r="H7" s="98"/>
      <c r="I7" s="98"/>
      <c r="J7" s="98"/>
      <c r="K7" s="98"/>
      <c r="L7" s="101" t="str">
        <f>IF(D7=0,"-",(((K7/D7)^(1/7))-1))</f>
        <v>-</v>
      </c>
      <c r="M7" s="144"/>
    </row>
    <row r="8" spans="1:13" s="63" customFormat="1" ht="15" customHeight="1">
      <c r="A8" s="54"/>
      <c r="B8" s="62"/>
      <c r="C8" s="74" t="s">
        <v>4</v>
      </c>
      <c r="D8" s="183"/>
      <c r="E8" s="183"/>
      <c r="F8" s="183"/>
      <c r="G8" s="183"/>
      <c r="H8" s="183"/>
      <c r="I8" s="183"/>
      <c r="J8" s="183"/>
      <c r="K8" s="183"/>
      <c r="L8" s="76"/>
      <c r="M8" s="144"/>
    </row>
    <row r="9" spans="1:13" s="63" customFormat="1" ht="15" customHeight="1">
      <c r="A9" s="54"/>
      <c r="B9" s="62"/>
      <c r="C9" s="82" t="s">
        <v>10</v>
      </c>
      <c r="D9" s="99"/>
      <c r="E9" s="99"/>
      <c r="F9" s="99"/>
      <c r="G9" s="99"/>
      <c r="H9" s="99"/>
      <c r="I9" s="99"/>
      <c r="J9" s="99"/>
      <c r="K9" s="99"/>
      <c r="L9" s="101"/>
      <c r="M9" s="144"/>
    </row>
    <row r="10" spans="1:13" s="63" customFormat="1" ht="15" customHeight="1">
      <c r="A10" s="54"/>
      <c r="B10" s="62"/>
      <c r="C10" s="82" t="s">
        <v>23</v>
      </c>
      <c r="D10" s="98"/>
      <c r="E10" s="98"/>
      <c r="F10" s="98"/>
      <c r="G10" s="98"/>
      <c r="H10" s="98"/>
      <c r="I10" s="98"/>
      <c r="J10" s="98"/>
      <c r="K10" s="98"/>
      <c r="L10" s="101" t="str">
        <f>IF(D10=0,"-",(((K10/D10)^(1/7))-1))</f>
        <v>-</v>
      </c>
      <c r="M10" s="144"/>
    </row>
    <row r="11" spans="1:13" s="63" customFormat="1" ht="15" customHeight="1">
      <c r="A11" s="54"/>
      <c r="B11" s="62"/>
      <c r="C11" s="74" t="s">
        <v>5</v>
      </c>
      <c r="D11" s="89"/>
      <c r="E11" s="89"/>
      <c r="F11" s="89"/>
      <c r="G11" s="89"/>
      <c r="H11" s="89"/>
      <c r="I11" s="89"/>
      <c r="J11" s="89"/>
      <c r="K11" s="89"/>
      <c r="L11" s="76"/>
      <c r="M11" s="144"/>
    </row>
    <row r="12" spans="1:13" s="63" customFormat="1" ht="15" customHeight="1">
      <c r="A12" s="54"/>
      <c r="B12" s="62"/>
      <c r="C12" s="82" t="s">
        <v>10</v>
      </c>
      <c r="D12" s="99"/>
      <c r="E12" s="99"/>
      <c r="F12" s="99"/>
      <c r="G12" s="99"/>
      <c r="H12" s="99"/>
      <c r="I12" s="99"/>
      <c r="J12" s="99"/>
      <c r="K12" s="99"/>
      <c r="L12" s="101"/>
      <c r="M12" s="144"/>
    </row>
    <row r="13" spans="1:13" s="63" customFormat="1" ht="15" customHeight="1">
      <c r="A13" s="54"/>
      <c r="B13" s="62"/>
      <c r="C13" s="82" t="s">
        <v>23</v>
      </c>
      <c r="D13" s="98"/>
      <c r="E13" s="98"/>
      <c r="F13" s="98"/>
      <c r="G13" s="98"/>
      <c r="H13" s="98"/>
      <c r="I13" s="98"/>
      <c r="J13" s="98"/>
      <c r="K13" s="98"/>
      <c r="L13" s="101" t="str">
        <f>IF(D13=0,"-",(((K13/D13)^(1/7))-1))</f>
        <v>-</v>
      </c>
      <c r="M13" s="144"/>
    </row>
    <row r="14" spans="1:13" s="63" customFormat="1" ht="15" customHeight="1">
      <c r="A14" s="54"/>
      <c r="B14" s="62"/>
      <c r="C14" s="74" t="s">
        <v>6</v>
      </c>
      <c r="D14" s="89"/>
      <c r="E14" s="89"/>
      <c r="F14" s="89"/>
      <c r="G14" s="89"/>
      <c r="H14" s="89"/>
      <c r="I14" s="89"/>
      <c r="J14" s="89"/>
      <c r="K14" s="89"/>
      <c r="L14" s="76"/>
      <c r="M14" s="144"/>
    </row>
    <row r="15" spans="1:13" s="63" customFormat="1" ht="15" customHeight="1">
      <c r="A15" s="54"/>
      <c r="B15" s="62"/>
      <c r="C15" s="82" t="s">
        <v>10</v>
      </c>
      <c r="D15" s="99"/>
      <c r="E15" s="99"/>
      <c r="F15" s="99"/>
      <c r="G15" s="99"/>
      <c r="H15" s="99"/>
      <c r="I15" s="99"/>
      <c r="J15" s="99"/>
      <c r="K15" s="99"/>
      <c r="L15" s="101"/>
      <c r="M15" s="144"/>
    </row>
    <row r="16" spans="1:13" s="63" customFormat="1" ht="15" customHeight="1">
      <c r="A16" s="54"/>
      <c r="B16" s="62"/>
      <c r="C16" s="82" t="s">
        <v>23</v>
      </c>
      <c r="D16" s="98"/>
      <c r="E16" s="98"/>
      <c r="F16" s="98"/>
      <c r="G16" s="98"/>
      <c r="H16" s="98"/>
      <c r="I16" s="98"/>
      <c r="J16" s="98"/>
      <c r="K16" s="98"/>
      <c r="L16" s="101" t="str">
        <f>IF(D16=0,"-",(((K16/D16)^(1/7))-1))</f>
        <v>-</v>
      </c>
      <c r="M16" s="144"/>
    </row>
    <row r="17" spans="1:13" s="63" customFormat="1" ht="15" customHeight="1">
      <c r="A17" s="54"/>
      <c r="B17" s="62"/>
      <c r="C17" s="74" t="s">
        <v>7</v>
      </c>
      <c r="D17" s="89"/>
      <c r="E17" s="89"/>
      <c r="F17" s="89"/>
      <c r="G17" s="89"/>
      <c r="H17" s="89"/>
      <c r="I17" s="89"/>
      <c r="J17" s="89"/>
      <c r="K17" s="89"/>
      <c r="L17" s="76"/>
      <c r="M17" s="144"/>
    </row>
    <row r="18" spans="1:13" ht="15" customHeight="1">
      <c r="B18" s="62"/>
      <c r="C18" s="82" t="s">
        <v>10</v>
      </c>
      <c r="D18" s="99"/>
      <c r="E18" s="99"/>
      <c r="F18" s="99"/>
      <c r="G18" s="99"/>
      <c r="H18" s="99"/>
      <c r="I18" s="99"/>
      <c r="J18" s="99"/>
      <c r="K18" s="99"/>
      <c r="L18" s="101"/>
    </row>
    <row r="19" spans="1:13" ht="15" customHeight="1">
      <c r="B19" s="62"/>
      <c r="C19" s="82" t="s">
        <v>23</v>
      </c>
      <c r="D19" s="98"/>
      <c r="E19" s="98"/>
      <c r="F19" s="98"/>
      <c r="G19" s="98"/>
      <c r="H19" s="98"/>
      <c r="I19" s="98"/>
      <c r="J19" s="98"/>
      <c r="K19" s="98"/>
      <c r="L19" s="101" t="str">
        <f>IF(D19=0,"-",(((K19/D19)^(1/7))-1))</f>
        <v>-</v>
      </c>
    </row>
    <row r="20" spans="1:13" ht="15" customHeight="1">
      <c r="B20" s="62"/>
      <c r="C20" s="74" t="s">
        <v>8</v>
      </c>
      <c r="D20" s="89"/>
      <c r="E20" s="89"/>
      <c r="F20" s="89"/>
      <c r="G20" s="89"/>
      <c r="H20" s="89"/>
      <c r="I20" s="89"/>
      <c r="J20" s="89"/>
      <c r="K20" s="89"/>
      <c r="L20" s="76"/>
    </row>
    <row r="21" spans="1:13" ht="15" customHeight="1">
      <c r="B21" s="62"/>
      <c r="C21" s="82" t="s">
        <v>10</v>
      </c>
      <c r="D21" s="99"/>
      <c r="E21" s="99"/>
      <c r="F21" s="99"/>
      <c r="G21" s="99"/>
      <c r="H21" s="99"/>
      <c r="I21" s="99"/>
      <c r="J21" s="99"/>
      <c r="K21" s="99"/>
      <c r="L21" s="101"/>
    </row>
    <row r="22" spans="1:13" ht="15" customHeight="1">
      <c r="B22" s="62"/>
      <c r="C22" s="82" t="s">
        <v>23</v>
      </c>
      <c r="D22" s="98"/>
      <c r="E22" s="98"/>
      <c r="F22" s="98"/>
      <c r="G22" s="98"/>
      <c r="H22" s="98"/>
      <c r="I22" s="98"/>
      <c r="J22" s="98"/>
      <c r="K22" s="98"/>
      <c r="L22" s="101" t="str">
        <f>IF(D22=0,"-",(((K22/D22)^(1/7))-1))</f>
        <v>-</v>
      </c>
    </row>
    <row r="23" spans="1:13" ht="15" customHeight="1">
      <c r="B23" s="62"/>
      <c r="C23" s="74" t="s">
        <v>11</v>
      </c>
      <c r="D23" s="75"/>
      <c r="E23" s="75"/>
      <c r="F23" s="75"/>
      <c r="G23" s="75"/>
      <c r="H23" s="75"/>
      <c r="I23" s="75"/>
      <c r="J23" s="75"/>
      <c r="K23" s="75"/>
      <c r="L23" s="76"/>
    </row>
    <row r="24" spans="1:13" ht="15" customHeight="1">
      <c r="B24" s="62"/>
      <c r="C24" s="74" t="s">
        <v>10</v>
      </c>
      <c r="D24" s="89"/>
      <c r="E24" s="89"/>
      <c r="F24" s="89"/>
      <c r="G24" s="89"/>
      <c r="H24" s="89"/>
      <c r="I24" s="89"/>
      <c r="J24" s="89"/>
      <c r="K24" s="89"/>
      <c r="L24" s="76"/>
    </row>
    <row r="25" spans="1:13" ht="15" customHeight="1">
      <c r="B25" s="62"/>
      <c r="C25" s="74" t="s">
        <v>23</v>
      </c>
      <c r="D25" s="75"/>
      <c r="E25" s="75"/>
      <c r="F25" s="75"/>
      <c r="G25" s="75"/>
      <c r="H25" s="75"/>
      <c r="I25" s="75"/>
      <c r="J25" s="75"/>
      <c r="K25" s="75"/>
      <c r="L25" s="76" t="str">
        <f>IF(D25=0,"-",(((K25/D25)^(1/7))-1))</f>
        <v>-</v>
      </c>
    </row>
    <row r="26" spans="1:13" s="181" customFormat="1" ht="25.5" customHeight="1">
      <c r="B26" s="178"/>
      <c r="C26" s="199"/>
      <c r="D26" s="206"/>
      <c r="E26" s="206"/>
      <c r="F26" s="206"/>
      <c r="G26" s="206"/>
      <c r="H26" s="206"/>
      <c r="I26" s="206"/>
      <c r="J26" s="206"/>
      <c r="K26" s="179"/>
      <c r="L26" s="180" t="s">
        <v>24</v>
      </c>
    </row>
    <row r="27" spans="1:13" ht="15" customHeight="1">
      <c r="B27" s="62"/>
      <c r="D27" s="114"/>
      <c r="E27" s="114"/>
      <c r="F27" s="114"/>
      <c r="G27" s="114"/>
      <c r="H27" s="114"/>
      <c r="I27" s="114"/>
      <c r="J27" s="114"/>
      <c r="K27" s="114"/>
    </row>
    <row r="28" spans="1:13" ht="15" customHeight="1">
      <c r="B28" s="62"/>
      <c r="D28" s="114"/>
      <c r="E28" s="114"/>
      <c r="F28" s="114"/>
      <c r="G28" s="114"/>
      <c r="H28" s="114"/>
      <c r="I28" s="114"/>
      <c r="J28" s="114"/>
      <c r="K28" s="114"/>
    </row>
    <row r="29" spans="1:13" ht="15" customHeight="1">
      <c r="B29" s="62"/>
      <c r="D29" s="114"/>
      <c r="E29" s="114"/>
      <c r="F29" s="114"/>
      <c r="G29" s="114"/>
      <c r="H29" s="114"/>
      <c r="I29" s="114"/>
      <c r="J29" s="114"/>
      <c r="K29" s="114"/>
    </row>
    <row r="30" spans="1:13" ht="15" customHeight="1">
      <c r="B30" s="62"/>
      <c r="D30" s="114"/>
      <c r="E30" s="114"/>
      <c r="F30" s="114"/>
      <c r="G30" s="114"/>
      <c r="H30" s="114"/>
      <c r="I30" s="114"/>
      <c r="J30" s="114"/>
      <c r="K30" s="114"/>
    </row>
    <row r="31" spans="1:13" ht="15" customHeight="1">
      <c r="B31" s="62"/>
      <c r="D31" s="114"/>
      <c r="E31" s="114"/>
      <c r="F31" s="114"/>
      <c r="G31" s="114"/>
      <c r="H31" s="114"/>
      <c r="I31" s="114"/>
      <c r="J31" s="114"/>
      <c r="K31" s="114"/>
    </row>
    <row r="32" spans="1:13" ht="15" customHeight="1">
      <c r="B32" s="62"/>
      <c r="D32" s="114"/>
      <c r="E32" s="114"/>
      <c r="F32" s="114"/>
      <c r="G32" s="114"/>
      <c r="H32" s="114"/>
      <c r="I32" s="114"/>
      <c r="J32" s="114"/>
      <c r="K32" s="114"/>
    </row>
    <row r="33" spans="2:12" ht="15" customHeight="1">
      <c r="B33" s="62"/>
      <c r="D33" s="116"/>
      <c r="E33" s="116"/>
      <c r="F33" s="116"/>
      <c r="G33" s="116"/>
      <c r="H33" s="116"/>
      <c r="I33" s="116"/>
      <c r="J33" s="116"/>
      <c r="K33" s="116"/>
    </row>
    <row r="34" spans="2:12" ht="15" customHeight="1">
      <c r="B34" s="62"/>
      <c r="C34" s="57"/>
      <c r="D34" s="64"/>
      <c r="E34" s="64"/>
      <c r="F34" s="64"/>
      <c r="G34" s="64"/>
      <c r="H34" s="64"/>
      <c r="I34" s="64"/>
      <c r="J34" s="64"/>
      <c r="K34" s="64"/>
      <c r="L34" s="58"/>
    </row>
    <row r="35" spans="2:12" ht="15" customHeight="1">
      <c r="B35" s="62"/>
      <c r="C35" s="57"/>
      <c r="D35" s="64"/>
      <c r="E35" s="64"/>
      <c r="F35" s="64"/>
      <c r="G35" s="64"/>
      <c r="H35" s="64"/>
      <c r="I35" s="64"/>
      <c r="J35" s="64"/>
      <c r="K35" s="64"/>
      <c r="L35" s="58"/>
    </row>
    <row r="36" spans="2:12" ht="15" customHeight="1">
      <c r="B36" s="62"/>
      <c r="C36" s="57"/>
      <c r="D36" s="64"/>
      <c r="E36" s="64"/>
      <c r="F36" s="64"/>
      <c r="G36" s="64"/>
      <c r="H36" s="64"/>
      <c r="I36" s="64"/>
      <c r="J36" s="64"/>
      <c r="K36" s="64"/>
    </row>
    <row r="37" spans="2:12" ht="15" customHeight="1">
      <c r="B37" s="62"/>
      <c r="C37" s="57"/>
      <c r="D37" s="64"/>
      <c r="E37" s="64"/>
      <c r="F37" s="64"/>
      <c r="G37" s="64"/>
      <c r="H37" s="64"/>
      <c r="I37" s="64"/>
      <c r="J37" s="64"/>
      <c r="K37" s="64"/>
    </row>
    <row r="38" spans="2:12" ht="15" customHeight="1">
      <c r="B38" s="62"/>
      <c r="C38" s="57"/>
      <c r="D38" s="64"/>
      <c r="E38" s="64"/>
      <c r="F38" s="64"/>
      <c r="G38" s="64"/>
      <c r="H38" s="64"/>
      <c r="I38" s="64"/>
      <c r="J38" s="64"/>
      <c r="K38" s="64"/>
    </row>
    <row r="39" spans="2:12" ht="15" customHeight="1">
      <c r="B39" s="62"/>
      <c r="C39" s="57"/>
      <c r="D39" s="64"/>
      <c r="E39" s="64"/>
      <c r="F39" s="64"/>
      <c r="G39" s="64"/>
      <c r="H39" s="64"/>
      <c r="I39" s="64"/>
      <c r="J39" s="64"/>
      <c r="K39" s="64"/>
    </row>
    <row r="40" spans="2:12" ht="15" customHeight="1">
      <c r="B40" s="62"/>
      <c r="C40" s="57"/>
      <c r="D40" s="64"/>
      <c r="E40" s="64"/>
      <c r="F40" s="64"/>
      <c r="G40" s="64"/>
      <c r="H40" s="64"/>
      <c r="I40" s="64"/>
      <c r="J40" s="64"/>
      <c r="K40" s="64"/>
    </row>
    <row r="41" spans="2:12" ht="15" customHeight="1">
      <c r="B41" s="62"/>
      <c r="C41" s="57"/>
      <c r="D41" s="64"/>
      <c r="E41" s="64"/>
      <c r="F41" s="64"/>
      <c r="G41" s="64"/>
      <c r="H41" s="64"/>
      <c r="I41" s="64"/>
      <c r="J41" s="64"/>
      <c r="K41" s="64"/>
    </row>
    <row r="42" spans="2:12" ht="15" customHeight="1">
      <c r="B42" s="62"/>
      <c r="C42" s="57"/>
      <c r="D42" s="64"/>
      <c r="E42" s="64"/>
      <c r="F42" s="64"/>
      <c r="G42" s="64"/>
      <c r="H42" s="64"/>
      <c r="I42" s="64"/>
      <c r="J42" s="64"/>
      <c r="K42" s="64"/>
    </row>
    <row r="43" spans="2:12" ht="15" customHeight="1">
      <c r="B43" s="62"/>
      <c r="C43" s="57"/>
      <c r="D43" s="64"/>
      <c r="E43" s="64"/>
      <c r="F43" s="64"/>
      <c r="G43" s="64"/>
      <c r="H43" s="64"/>
      <c r="I43" s="64"/>
      <c r="J43" s="64"/>
      <c r="K43" s="64"/>
    </row>
    <row r="44" spans="2:12" ht="15" customHeight="1">
      <c r="B44" s="62"/>
      <c r="C44" s="57"/>
      <c r="D44" s="64"/>
      <c r="E44" s="64"/>
      <c r="F44" s="64"/>
      <c r="G44" s="64"/>
      <c r="H44" s="64"/>
      <c r="I44" s="64"/>
      <c r="J44" s="64"/>
      <c r="K44" s="64"/>
    </row>
    <row r="45" spans="2:12" ht="15" customHeight="1">
      <c r="B45" s="62"/>
      <c r="C45" s="57"/>
      <c r="D45" s="64"/>
      <c r="E45" s="64"/>
      <c r="F45" s="64"/>
      <c r="G45" s="64"/>
      <c r="H45" s="64"/>
      <c r="I45" s="64"/>
      <c r="J45" s="64"/>
      <c r="K45" s="64"/>
    </row>
    <row r="46" spans="2:12" ht="15" customHeight="1">
      <c r="B46" s="62"/>
      <c r="C46" s="57"/>
      <c r="D46" s="64"/>
      <c r="E46" s="64"/>
      <c r="F46" s="64"/>
      <c r="G46" s="64"/>
      <c r="H46" s="64"/>
      <c r="I46" s="64"/>
      <c r="J46" s="64"/>
      <c r="K46" s="64"/>
    </row>
    <row r="47" spans="2:12" ht="15" customHeight="1">
      <c r="B47" s="62"/>
      <c r="C47" s="57"/>
      <c r="D47" s="64"/>
      <c r="E47" s="64"/>
      <c r="F47" s="64"/>
      <c r="G47" s="64"/>
      <c r="H47" s="64"/>
      <c r="I47" s="64"/>
      <c r="J47" s="64"/>
      <c r="K47" s="64"/>
    </row>
    <row r="48" spans="2:12" ht="15" customHeight="1">
      <c r="B48" s="62"/>
      <c r="C48" s="57"/>
      <c r="D48" s="64"/>
      <c r="E48" s="64"/>
      <c r="F48" s="64"/>
      <c r="G48" s="64"/>
      <c r="H48" s="64"/>
      <c r="I48" s="64"/>
      <c r="J48" s="64"/>
      <c r="K48" s="64"/>
    </row>
    <row r="49" spans="2:11" ht="15" customHeight="1">
      <c r="B49" s="62"/>
      <c r="C49" s="57"/>
      <c r="D49" s="64"/>
      <c r="E49" s="64"/>
      <c r="F49" s="64"/>
      <c r="G49" s="64"/>
      <c r="H49" s="64"/>
      <c r="I49" s="64"/>
      <c r="J49" s="64"/>
      <c r="K49" s="64"/>
    </row>
    <row r="50" spans="2:11" ht="15" customHeight="1">
      <c r="B50" s="62"/>
      <c r="C50" s="57"/>
      <c r="D50" s="64"/>
      <c r="E50" s="64"/>
      <c r="F50" s="64"/>
      <c r="G50" s="64"/>
      <c r="H50" s="64"/>
      <c r="I50" s="64"/>
      <c r="J50" s="64"/>
      <c r="K50" s="64"/>
    </row>
    <row r="51" spans="2:11" ht="15" customHeight="1">
      <c r="B51" s="62"/>
      <c r="C51" s="57"/>
      <c r="D51" s="64"/>
      <c r="E51" s="64"/>
      <c r="F51" s="64"/>
      <c r="G51" s="64"/>
      <c r="H51" s="64"/>
      <c r="I51" s="64"/>
      <c r="J51" s="64"/>
      <c r="K51" s="64"/>
    </row>
    <row r="52" spans="2:11" ht="15" customHeight="1">
      <c r="B52" s="62"/>
      <c r="C52" s="57"/>
      <c r="D52" s="64"/>
      <c r="E52" s="64"/>
      <c r="F52" s="64"/>
      <c r="G52" s="64"/>
      <c r="H52" s="64"/>
      <c r="I52" s="64"/>
      <c r="J52" s="64"/>
      <c r="K52" s="64"/>
    </row>
    <row r="53" spans="2:11" ht="15" customHeight="1">
      <c r="B53" s="62"/>
      <c r="C53" s="57"/>
      <c r="D53" s="64"/>
      <c r="E53" s="64"/>
      <c r="F53" s="64"/>
      <c r="G53" s="64"/>
      <c r="H53" s="64"/>
      <c r="I53" s="64"/>
      <c r="J53" s="64"/>
      <c r="K53" s="64"/>
    </row>
    <row r="54" spans="2:11" ht="15" customHeight="1">
      <c r="B54" s="62"/>
      <c r="C54" s="57"/>
      <c r="D54" s="64"/>
      <c r="E54" s="64"/>
      <c r="F54" s="64"/>
      <c r="G54" s="64"/>
      <c r="H54" s="64"/>
      <c r="I54" s="64"/>
      <c r="J54" s="64"/>
      <c r="K54" s="64"/>
    </row>
    <row r="55" spans="2:11" ht="15" customHeight="1">
      <c r="B55" s="62"/>
      <c r="C55" s="57"/>
      <c r="D55" s="64"/>
      <c r="E55" s="64"/>
      <c r="F55" s="64"/>
      <c r="G55" s="64"/>
      <c r="H55" s="64"/>
      <c r="I55" s="64"/>
      <c r="J55" s="64"/>
      <c r="K55" s="64"/>
    </row>
    <row r="56" spans="2:11" ht="15" customHeight="1">
      <c r="B56" s="62"/>
      <c r="C56" s="57"/>
      <c r="D56" s="64"/>
      <c r="E56" s="64"/>
      <c r="F56" s="64"/>
      <c r="G56" s="64"/>
      <c r="H56" s="64"/>
      <c r="I56" s="64"/>
      <c r="J56" s="64"/>
      <c r="K56" s="64"/>
    </row>
    <row r="57" spans="2:11" ht="15" customHeight="1">
      <c r="B57" s="62"/>
      <c r="C57" s="57"/>
      <c r="D57" s="64"/>
      <c r="E57" s="64"/>
      <c r="F57" s="64"/>
      <c r="G57" s="64"/>
      <c r="H57" s="64"/>
      <c r="I57" s="64"/>
      <c r="J57" s="64"/>
      <c r="K57" s="64"/>
    </row>
    <row r="58" spans="2:11" ht="15" customHeight="1">
      <c r="B58" s="62"/>
      <c r="C58" s="57"/>
      <c r="D58" s="64"/>
      <c r="E58" s="64"/>
      <c r="F58" s="64"/>
      <c r="G58" s="64"/>
      <c r="H58" s="64"/>
      <c r="I58" s="64"/>
      <c r="J58" s="64"/>
      <c r="K58" s="64"/>
    </row>
    <row r="59" spans="2:11" ht="15" customHeight="1">
      <c r="B59" s="62"/>
      <c r="C59" s="57"/>
      <c r="D59" s="64"/>
      <c r="E59" s="64"/>
      <c r="F59" s="64"/>
      <c r="G59" s="64"/>
      <c r="H59" s="64"/>
      <c r="I59" s="64"/>
      <c r="J59" s="64"/>
      <c r="K59" s="64"/>
    </row>
    <row r="60" spans="2:11" ht="15" customHeight="1">
      <c r="B60" s="62"/>
      <c r="C60" s="57"/>
      <c r="D60" s="64"/>
      <c r="E60" s="64"/>
      <c r="F60" s="64"/>
      <c r="G60" s="64"/>
      <c r="H60" s="64"/>
      <c r="I60" s="64"/>
      <c r="J60" s="64"/>
      <c r="K60" s="64"/>
    </row>
    <row r="61" spans="2:11" ht="15" customHeight="1">
      <c r="B61" s="62"/>
      <c r="C61" s="57"/>
      <c r="D61" s="64"/>
      <c r="E61" s="64"/>
      <c r="F61" s="64"/>
      <c r="G61" s="64"/>
      <c r="H61" s="64"/>
      <c r="I61" s="64"/>
      <c r="J61" s="64"/>
      <c r="K61" s="64"/>
    </row>
    <row r="62" spans="2:11" ht="15" customHeight="1">
      <c r="B62" s="62"/>
      <c r="C62" s="57"/>
      <c r="D62" s="64"/>
      <c r="E62" s="64"/>
      <c r="F62" s="64"/>
      <c r="G62" s="64"/>
      <c r="H62" s="64"/>
      <c r="I62" s="64"/>
      <c r="J62" s="64"/>
      <c r="K62" s="64"/>
    </row>
    <row r="63" spans="2:11" ht="15" customHeight="1">
      <c r="B63" s="62"/>
      <c r="C63" s="57"/>
      <c r="D63" s="64"/>
      <c r="E63" s="64"/>
      <c r="F63" s="64"/>
      <c r="G63" s="64"/>
      <c r="H63" s="64"/>
      <c r="I63" s="64"/>
      <c r="J63" s="64"/>
      <c r="K63" s="64"/>
    </row>
    <row r="64" spans="2:11" ht="15" customHeight="1">
      <c r="B64" s="62"/>
      <c r="C64" s="57"/>
      <c r="D64" s="64"/>
      <c r="E64" s="64"/>
      <c r="F64" s="64"/>
      <c r="G64" s="64"/>
      <c r="H64" s="64"/>
      <c r="I64" s="64"/>
      <c r="J64" s="64"/>
      <c r="K64" s="64"/>
    </row>
    <row r="65" spans="2:11" ht="15" customHeight="1">
      <c r="B65" s="62"/>
      <c r="C65" s="57"/>
      <c r="D65" s="64"/>
      <c r="E65" s="64"/>
      <c r="F65" s="64"/>
      <c r="G65" s="64"/>
      <c r="H65" s="64"/>
      <c r="I65" s="64"/>
      <c r="J65" s="64"/>
      <c r="K65" s="64"/>
    </row>
    <row r="66" spans="2:11" ht="15" customHeight="1">
      <c r="B66" s="62"/>
      <c r="C66" s="57"/>
      <c r="D66" s="64"/>
      <c r="E66" s="64"/>
      <c r="F66" s="64"/>
      <c r="G66" s="64"/>
      <c r="H66" s="64"/>
      <c r="I66" s="64"/>
      <c r="J66" s="64"/>
      <c r="K66" s="64"/>
    </row>
    <row r="67" spans="2:11" ht="15" customHeight="1">
      <c r="B67" s="62"/>
      <c r="C67" s="57"/>
      <c r="D67" s="64"/>
      <c r="E67" s="64"/>
      <c r="F67" s="64"/>
      <c r="G67" s="64"/>
      <c r="H67" s="64"/>
      <c r="I67" s="64"/>
      <c r="J67" s="64"/>
      <c r="K67" s="64"/>
    </row>
    <row r="68" spans="2:11" ht="15" customHeight="1">
      <c r="B68" s="62"/>
      <c r="C68" s="57"/>
      <c r="D68" s="64"/>
      <c r="E68" s="64"/>
      <c r="F68" s="64"/>
      <c r="G68" s="64"/>
      <c r="H68" s="64"/>
      <c r="I68" s="64"/>
      <c r="J68" s="64"/>
      <c r="K68" s="64"/>
    </row>
    <row r="69" spans="2:11" ht="15" customHeight="1">
      <c r="B69" s="62"/>
      <c r="C69" s="57"/>
      <c r="D69" s="64"/>
      <c r="E69" s="64"/>
      <c r="F69" s="64"/>
      <c r="G69" s="64"/>
      <c r="H69" s="64"/>
      <c r="I69" s="64"/>
      <c r="J69" s="64"/>
      <c r="K69" s="64"/>
    </row>
    <row r="70" spans="2:11" ht="15" customHeight="1">
      <c r="B70" s="62"/>
      <c r="C70" s="57"/>
      <c r="D70" s="64"/>
      <c r="E70" s="64"/>
      <c r="F70" s="64"/>
      <c r="G70" s="64"/>
      <c r="H70" s="64"/>
      <c r="I70" s="64"/>
      <c r="J70" s="64"/>
      <c r="K70" s="64"/>
    </row>
    <row r="71" spans="2:11" ht="15" customHeight="1">
      <c r="B71" s="62"/>
      <c r="C71" s="57"/>
      <c r="D71" s="64"/>
      <c r="E71" s="64"/>
      <c r="F71" s="64"/>
      <c r="G71" s="64"/>
      <c r="H71" s="64"/>
      <c r="I71" s="64"/>
      <c r="J71" s="64"/>
      <c r="K71" s="64"/>
    </row>
    <row r="72" spans="2:11" ht="15" customHeight="1">
      <c r="B72" s="62"/>
      <c r="C72" s="57"/>
      <c r="D72" s="64"/>
      <c r="E72" s="64"/>
      <c r="F72" s="64"/>
      <c r="G72" s="64"/>
      <c r="H72" s="64"/>
      <c r="I72" s="64"/>
      <c r="J72" s="64"/>
      <c r="K72" s="64"/>
    </row>
    <row r="73" spans="2:11" ht="15" customHeight="1">
      <c r="B73" s="62"/>
      <c r="C73" s="57"/>
      <c r="D73" s="64"/>
      <c r="E73" s="64"/>
      <c r="F73" s="64"/>
      <c r="G73" s="64"/>
      <c r="H73" s="64"/>
      <c r="I73" s="64"/>
      <c r="J73" s="64"/>
      <c r="K73" s="64"/>
    </row>
    <row r="74" spans="2:11" ht="15" customHeight="1">
      <c r="B74" s="62"/>
      <c r="C74" s="57"/>
      <c r="D74" s="64"/>
      <c r="E74" s="64"/>
      <c r="F74" s="64"/>
      <c r="G74" s="64"/>
      <c r="H74" s="64"/>
      <c r="I74" s="64"/>
      <c r="J74" s="64"/>
      <c r="K74" s="64"/>
    </row>
    <row r="75" spans="2:11" ht="15" customHeight="1">
      <c r="B75" s="62"/>
      <c r="C75" s="57"/>
      <c r="D75" s="64"/>
      <c r="E75" s="64"/>
      <c r="F75" s="64"/>
      <c r="G75" s="64"/>
      <c r="H75" s="64"/>
      <c r="I75" s="64"/>
      <c r="J75" s="64"/>
      <c r="K75" s="64"/>
    </row>
    <row r="76" spans="2:11" ht="15" customHeight="1"/>
    <row r="77" spans="2:11" ht="15" customHeight="1"/>
    <row r="78" spans="2:11" ht="15" customHeight="1"/>
    <row r="79" spans="2:11" ht="15" customHeight="1">
      <c r="D79" s="83"/>
    </row>
    <row r="80" spans="2:11" ht="15" customHeight="1"/>
    <row r="81" ht="15" customHeight="1"/>
    <row r="82" ht="15" customHeight="1"/>
    <row r="83" ht="15" customHeight="1"/>
    <row r="84" ht="15" customHeight="1"/>
    <row r="85" ht="15" customHeight="1"/>
    <row r="86" ht="15" customHeight="1"/>
    <row r="87" ht="15" customHeight="1"/>
  </sheetData>
  <mergeCells count="1">
    <mergeCell ref="C3:L3"/>
  </mergeCells>
  <hyperlinks>
    <hyperlink ref="L1" location="Index!A1" display="Index" xr:uid="{00000000-0004-0000-0900-000000000000}"/>
  </hyperlinks>
  <pageMargins left="0.75" right="0.75" top="1" bottom="1" header="0.5" footer="0.5"/>
  <pageSetup scale="74" orientation="portrait" r:id="rId1"/>
  <headerFooter alignWithMargins="0"/>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00B050"/>
  </sheetPr>
  <dimension ref="A1:N82"/>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4" s="133" customFormat="1" ht="58.2" customHeight="1">
      <c r="B1" s="172"/>
      <c r="C1" s="173"/>
      <c r="F1" s="174"/>
      <c r="L1" s="175" t="s">
        <v>17</v>
      </c>
    </row>
    <row r="2" spans="1:14" ht="18" customHeight="1">
      <c r="B2" s="59"/>
      <c r="C2" s="60"/>
      <c r="D2" s="60"/>
      <c r="E2" s="60"/>
      <c r="F2" s="60"/>
      <c r="G2" s="60"/>
      <c r="H2" s="60"/>
      <c r="I2" s="60"/>
      <c r="J2" s="60"/>
      <c r="K2" s="60"/>
      <c r="L2" s="61"/>
    </row>
    <row r="3" spans="1:14" ht="18" customHeight="1">
      <c r="B3" s="59"/>
      <c r="C3" s="244" t="str">
        <f>CONCATENATE(Index!C19," ",Index!D19)</f>
        <v>Table 2.9 Cross Traffic Alert Systems</v>
      </c>
      <c r="D3" s="244"/>
      <c r="E3" s="244"/>
      <c r="F3" s="244"/>
      <c r="G3" s="244"/>
      <c r="H3" s="244"/>
      <c r="I3" s="244"/>
      <c r="J3" s="244"/>
      <c r="K3" s="244"/>
      <c r="L3" s="244"/>
      <c r="M3" s="53"/>
    </row>
    <row r="4" spans="1:14" s="63" customFormat="1" ht="30" customHeight="1">
      <c r="A4" s="54"/>
      <c r="B4" s="59"/>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M4" s="118"/>
    </row>
    <row r="5" spans="1:14" s="63" customFormat="1" ht="15" customHeight="1">
      <c r="A5" s="54"/>
      <c r="B5" s="59"/>
      <c r="C5" s="71" t="s">
        <v>1</v>
      </c>
      <c r="D5" s="188"/>
      <c r="E5" s="188"/>
      <c r="F5" s="188"/>
      <c r="G5" s="188"/>
      <c r="H5" s="188"/>
      <c r="I5" s="188"/>
      <c r="J5" s="188"/>
      <c r="K5" s="188"/>
      <c r="L5" s="73"/>
    </row>
    <row r="6" spans="1:14" s="63" customFormat="1" ht="15" customHeight="1">
      <c r="A6" s="54"/>
      <c r="B6" s="59"/>
      <c r="C6" s="82" t="s">
        <v>10</v>
      </c>
      <c r="D6" s="99"/>
      <c r="E6" s="99"/>
      <c r="F6" s="99"/>
      <c r="G6" s="99"/>
      <c r="H6" s="99"/>
      <c r="I6" s="99"/>
      <c r="J6" s="99"/>
      <c r="K6" s="99"/>
      <c r="L6" s="101"/>
      <c r="N6" s="143"/>
    </row>
    <row r="7" spans="1:14" s="63" customFormat="1" ht="15" customHeight="1">
      <c r="A7" s="54"/>
      <c r="B7" s="59"/>
      <c r="C7" s="82" t="s">
        <v>23</v>
      </c>
      <c r="D7" s="98"/>
      <c r="E7" s="98"/>
      <c r="F7" s="98"/>
      <c r="G7" s="98"/>
      <c r="H7" s="98"/>
      <c r="I7" s="98"/>
      <c r="J7" s="98"/>
      <c r="K7" s="98"/>
      <c r="L7" s="101" t="str">
        <f>IF(D7=0,"-",(((K7/D7)^(1/7))-1))</f>
        <v>-</v>
      </c>
    </row>
    <row r="8" spans="1:14" s="63" customFormat="1" ht="15" customHeight="1">
      <c r="A8" s="54"/>
      <c r="B8" s="59"/>
      <c r="C8" s="74" t="s">
        <v>4</v>
      </c>
      <c r="D8" s="183"/>
      <c r="E8" s="183"/>
      <c r="F8" s="183"/>
      <c r="G8" s="183"/>
      <c r="H8" s="183"/>
      <c r="I8" s="183"/>
      <c r="J8" s="183"/>
      <c r="K8" s="183"/>
      <c r="L8" s="76"/>
      <c r="M8" s="95"/>
      <c r="N8" s="145"/>
    </row>
    <row r="9" spans="1:14" s="63" customFormat="1" ht="15" customHeight="1">
      <c r="A9" s="54"/>
      <c r="B9" s="59"/>
      <c r="C9" s="82" t="s">
        <v>10</v>
      </c>
      <c r="D9" s="99"/>
      <c r="E9" s="99"/>
      <c r="F9" s="99"/>
      <c r="G9" s="99"/>
      <c r="H9" s="99"/>
      <c r="I9" s="99"/>
      <c r="J9" s="99"/>
      <c r="K9" s="99"/>
      <c r="L9" s="101"/>
      <c r="M9" s="95"/>
      <c r="N9" s="145"/>
    </row>
    <row r="10" spans="1:14" s="63" customFormat="1" ht="15" customHeight="1">
      <c r="A10" s="54"/>
      <c r="B10" s="59"/>
      <c r="C10" s="82" t="s">
        <v>23</v>
      </c>
      <c r="D10" s="98"/>
      <c r="E10" s="98"/>
      <c r="F10" s="98"/>
      <c r="G10" s="98"/>
      <c r="H10" s="98"/>
      <c r="I10" s="98"/>
      <c r="J10" s="98"/>
      <c r="K10" s="98"/>
      <c r="L10" s="101" t="str">
        <f>IF(D10=0,"-",(((K10/D10)^(1/7))-1))</f>
        <v>-</v>
      </c>
      <c r="M10" s="95"/>
      <c r="N10" s="160"/>
    </row>
    <row r="11" spans="1:14" s="63" customFormat="1" ht="15" customHeight="1">
      <c r="A11" s="54"/>
      <c r="B11" s="59"/>
      <c r="C11" s="74" t="s">
        <v>5</v>
      </c>
      <c r="D11" s="89"/>
      <c r="E11" s="89"/>
      <c r="F11" s="89"/>
      <c r="G11" s="89"/>
      <c r="H11" s="89"/>
      <c r="I11" s="89"/>
      <c r="J11" s="89"/>
      <c r="K11" s="89"/>
      <c r="L11" s="76"/>
      <c r="M11" s="95"/>
    </row>
    <row r="12" spans="1:14" s="63" customFormat="1" ht="15" customHeight="1">
      <c r="A12" s="54"/>
      <c r="B12" s="59"/>
      <c r="C12" s="82" t="s">
        <v>10</v>
      </c>
      <c r="D12" s="99"/>
      <c r="E12" s="99"/>
      <c r="F12" s="99"/>
      <c r="G12" s="99"/>
      <c r="H12" s="99"/>
      <c r="I12" s="99"/>
      <c r="J12" s="99"/>
      <c r="K12" s="99"/>
      <c r="L12" s="101"/>
      <c r="M12" s="95"/>
      <c r="N12" s="143"/>
    </row>
    <row r="13" spans="1:14" s="63" customFormat="1" ht="15" customHeight="1">
      <c r="A13" s="54"/>
      <c r="B13" s="59"/>
      <c r="C13" s="82" t="s">
        <v>23</v>
      </c>
      <c r="D13" s="98"/>
      <c r="E13" s="98"/>
      <c r="F13" s="98"/>
      <c r="G13" s="98"/>
      <c r="H13" s="98"/>
      <c r="I13" s="98"/>
      <c r="J13" s="98"/>
      <c r="K13" s="98"/>
      <c r="L13" s="101" t="str">
        <f>IF(D13=0,"-",(((K13/D13)^(1/7))-1))</f>
        <v>-</v>
      </c>
      <c r="M13" s="95"/>
    </row>
    <row r="14" spans="1:14" s="63" customFormat="1" ht="15" customHeight="1">
      <c r="A14" s="54"/>
      <c r="B14" s="59"/>
      <c r="C14" s="74" t="s">
        <v>6</v>
      </c>
      <c r="D14" s="89"/>
      <c r="E14" s="89"/>
      <c r="F14" s="89"/>
      <c r="G14" s="89"/>
      <c r="H14" s="89"/>
      <c r="I14" s="89"/>
      <c r="J14" s="89"/>
      <c r="K14" s="89"/>
      <c r="L14" s="76"/>
      <c r="M14" s="95"/>
    </row>
    <row r="15" spans="1:14" s="63" customFormat="1" ht="15" customHeight="1">
      <c r="A15" s="54"/>
      <c r="B15" s="59"/>
      <c r="C15" s="82" t="s">
        <v>10</v>
      </c>
      <c r="D15" s="99"/>
      <c r="E15" s="99"/>
      <c r="F15" s="99"/>
      <c r="G15" s="99"/>
      <c r="H15" s="99"/>
      <c r="I15" s="99"/>
      <c r="J15" s="99"/>
      <c r="K15" s="99"/>
      <c r="L15" s="101"/>
      <c r="M15" s="95"/>
    </row>
    <row r="16" spans="1:14" s="63" customFormat="1" ht="15" customHeight="1">
      <c r="A16" s="54"/>
      <c r="B16" s="59"/>
      <c r="C16" s="82" t="s">
        <v>23</v>
      </c>
      <c r="D16" s="98"/>
      <c r="E16" s="98"/>
      <c r="F16" s="98"/>
      <c r="G16" s="98"/>
      <c r="H16" s="98"/>
      <c r="I16" s="98"/>
      <c r="J16" s="98"/>
      <c r="K16" s="98"/>
      <c r="L16" s="101" t="str">
        <f>IF(D16=0,"-",(((K16/D16)^(1/7))-1))</f>
        <v>-</v>
      </c>
      <c r="M16" s="95"/>
    </row>
    <row r="17" spans="2:13" ht="15" customHeight="1">
      <c r="B17" s="59"/>
      <c r="C17" s="74" t="s">
        <v>7</v>
      </c>
      <c r="D17" s="89"/>
      <c r="E17" s="89"/>
      <c r="F17" s="89"/>
      <c r="G17" s="89"/>
      <c r="H17" s="89"/>
      <c r="I17" s="89"/>
      <c r="J17" s="89"/>
      <c r="K17" s="89"/>
      <c r="L17" s="76"/>
      <c r="M17" s="53"/>
    </row>
    <row r="18" spans="2:13" ht="15" customHeight="1">
      <c r="B18" s="59"/>
      <c r="C18" s="82" t="s">
        <v>10</v>
      </c>
      <c r="D18" s="99"/>
      <c r="E18" s="99"/>
      <c r="F18" s="99"/>
      <c r="G18" s="99"/>
      <c r="H18" s="99"/>
      <c r="I18" s="99"/>
      <c r="J18" s="99"/>
      <c r="K18" s="99"/>
      <c r="L18" s="101"/>
      <c r="M18" s="53"/>
    </row>
    <row r="19" spans="2:13" ht="15" customHeight="1">
      <c r="B19" s="59"/>
      <c r="C19" s="82" t="s">
        <v>23</v>
      </c>
      <c r="D19" s="98"/>
      <c r="E19" s="98"/>
      <c r="F19" s="98"/>
      <c r="G19" s="98"/>
      <c r="H19" s="98"/>
      <c r="I19" s="98"/>
      <c r="J19" s="98"/>
      <c r="K19" s="98"/>
      <c r="L19" s="101" t="str">
        <f>IF(D19=0,"-",(((K19/D19)^(1/7))-1))</f>
        <v>-</v>
      </c>
      <c r="M19" s="53"/>
    </row>
    <row r="20" spans="2:13" ht="15" customHeight="1">
      <c r="B20" s="59"/>
      <c r="C20" s="74" t="s">
        <v>8</v>
      </c>
      <c r="D20" s="89"/>
      <c r="E20" s="89"/>
      <c r="F20" s="89"/>
      <c r="G20" s="89"/>
      <c r="H20" s="89"/>
      <c r="I20" s="89"/>
      <c r="J20" s="89"/>
      <c r="K20" s="89"/>
      <c r="L20" s="76"/>
      <c r="M20" s="53"/>
    </row>
    <row r="21" spans="2:13" ht="15" customHeight="1">
      <c r="B21" s="62"/>
      <c r="C21" s="82" t="s">
        <v>10</v>
      </c>
      <c r="D21" s="99"/>
      <c r="E21" s="99"/>
      <c r="F21" s="99"/>
      <c r="G21" s="99"/>
      <c r="H21" s="99"/>
      <c r="I21" s="99"/>
      <c r="J21" s="99"/>
      <c r="K21" s="99"/>
      <c r="L21" s="101"/>
      <c r="M21" s="53"/>
    </row>
    <row r="22" spans="2:13" ht="15" customHeight="1">
      <c r="B22" s="62"/>
      <c r="C22" s="82" t="s">
        <v>23</v>
      </c>
      <c r="D22" s="98"/>
      <c r="E22" s="98"/>
      <c r="F22" s="98"/>
      <c r="G22" s="98"/>
      <c r="H22" s="98"/>
      <c r="I22" s="98"/>
      <c r="J22" s="98"/>
      <c r="K22" s="98"/>
      <c r="L22" s="101" t="str">
        <f>IF(D22=0,"-",(((K22/D22)^(1/7))-1))</f>
        <v>-</v>
      </c>
      <c r="M22" s="53"/>
    </row>
    <row r="23" spans="2:13" ht="15" customHeight="1">
      <c r="B23" s="62"/>
      <c r="C23" s="74" t="s">
        <v>11</v>
      </c>
      <c r="D23" s="75"/>
      <c r="E23" s="75"/>
      <c r="F23" s="75"/>
      <c r="G23" s="75"/>
      <c r="H23" s="75"/>
      <c r="I23" s="75"/>
      <c r="J23" s="75"/>
      <c r="K23" s="75"/>
      <c r="L23" s="76"/>
      <c r="M23" s="53"/>
    </row>
    <row r="24" spans="2:13" ht="15" customHeight="1">
      <c r="B24" s="62"/>
      <c r="C24" s="74" t="s">
        <v>10</v>
      </c>
      <c r="D24" s="89"/>
      <c r="E24" s="89"/>
      <c r="F24" s="89"/>
      <c r="G24" s="89"/>
      <c r="H24" s="89"/>
      <c r="I24" s="89"/>
      <c r="J24" s="89"/>
      <c r="K24" s="89"/>
      <c r="L24" s="76"/>
      <c r="M24" s="53"/>
    </row>
    <row r="25" spans="2:13" ht="15" customHeight="1">
      <c r="B25" s="62"/>
      <c r="C25" s="74" t="s">
        <v>23</v>
      </c>
      <c r="D25" s="75"/>
      <c r="E25" s="75"/>
      <c r="F25" s="75"/>
      <c r="G25" s="75"/>
      <c r="H25" s="75"/>
      <c r="I25" s="75"/>
      <c r="J25" s="75"/>
      <c r="K25" s="75"/>
      <c r="L25" s="76" t="str">
        <f>IF(D25=0,"-",(((K25/D25)^(1/7))-1))</f>
        <v>-</v>
      </c>
      <c r="M25" s="53"/>
    </row>
    <row r="26" spans="2:13" s="181" customFormat="1" ht="25.5" customHeight="1">
      <c r="B26" s="178"/>
      <c r="C26" s="199"/>
      <c r="D26" s="206"/>
      <c r="E26" s="206"/>
      <c r="F26" s="206"/>
      <c r="G26" s="206"/>
      <c r="H26" s="206"/>
      <c r="I26" s="206"/>
      <c r="J26" s="206"/>
      <c r="K26" s="179"/>
      <c r="L26" s="180" t="s">
        <v>24</v>
      </c>
    </row>
    <row r="27" spans="2:13" ht="15" customHeight="1">
      <c r="B27" s="62"/>
      <c r="C27" s="57"/>
      <c r="D27" s="64"/>
      <c r="E27" s="64"/>
      <c r="F27" s="64"/>
      <c r="G27" s="64"/>
      <c r="H27" s="64"/>
      <c r="I27" s="111"/>
      <c r="J27" s="111"/>
      <c r="K27" s="111"/>
      <c r="M27" s="58"/>
    </row>
    <row r="28" spans="2:13" ht="15" customHeight="1">
      <c r="B28" s="62"/>
    </row>
    <row r="29" spans="2:13" ht="15" customHeight="1"/>
    <row r="30" spans="2:13" ht="15" customHeight="1"/>
    <row r="31" spans="2:13" ht="15" customHeight="1"/>
    <row r="32" spans="2:13" ht="15" customHeight="1">
      <c r="B32" s="65"/>
    </row>
    <row r="33" spans="2:11" ht="15" customHeight="1"/>
    <row r="34" spans="2:11" ht="15" customHeight="1"/>
    <row r="35" spans="2:11" ht="15" customHeight="1">
      <c r="B35" s="66"/>
      <c r="C35" s="58"/>
      <c r="D35" s="58"/>
      <c r="E35" s="58"/>
      <c r="F35" s="58"/>
      <c r="G35" s="58"/>
      <c r="H35" s="58"/>
      <c r="I35" s="58"/>
      <c r="J35" s="58"/>
      <c r="K35" s="58"/>
    </row>
    <row r="36" spans="2:11" ht="15" customHeight="1">
      <c r="B36" s="67"/>
      <c r="C36" s="58"/>
      <c r="D36" s="67"/>
      <c r="E36" s="58"/>
      <c r="F36" s="58"/>
      <c r="G36" s="58"/>
      <c r="H36" s="58"/>
      <c r="I36" s="58"/>
      <c r="J36" s="58"/>
      <c r="K36" s="58"/>
    </row>
    <row r="37" spans="2:11" ht="15" customHeight="1">
      <c r="B37" s="67"/>
      <c r="C37" s="58"/>
      <c r="D37" s="67"/>
      <c r="E37" s="58"/>
      <c r="F37" s="58"/>
      <c r="G37" s="58"/>
      <c r="H37" s="58"/>
      <c r="I37" s="58"/>
      <c r="J37" s="58"/>
      <c r="K37" s="58"/>
    </row>
    <row r="38" spans="2:11" ht="15" customHeight="1">
      <c r="B38" s="67"/>
      <c r="C38" s="58"/>
      <c r="D38" s="58"/>
      <c r="E38" s="58"/>
      <c r="F38" s="58"/>
      <c r="G38" s="58"/>
      <c r="H38" s="58"/>
      <c r="I38" s="58"/>
      <c r="J38" s="58"/>
      <c r="K38" s="58"/>
    </row>
    <row r="39" spans="2:11" ht="15" customHeight="1"/>
    <row r="40" spans="2:11" ht="15" customHeight="1"/>
    <row r="41" spans="2:11" ht="15" customHeight="1"/>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c r="B58" s="62"/>
    </row>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c r="D75" s="83"/>
    </row>
    <row r="76" spans="4:4" ht="15" customHeight="1"/>
    <row r="77" spans="4:4" ht="15" customHeight="1"/>
    <row r="78" spans="4:4" ht="15" customHeight="1"/>
    <row r="79" spans="4:4" ht="15" customHeight="1"/>
    <row r="80" spans="4:4" ht="15" customHeight="1"/>
    <row r="81" ht="15" customHeight="1"/>
    <row r="82" ht="15" customHeight="1"/>
  </sheetData>
  <mergeCells count="1">
    <mergeCell ref="C3:L3"/>
  </mergeCells>
  <hyperlinks>
    <hyperlink ref="L1" location="Index!A1" display="Index" xr:uid="{00000000-0004-0000-0A00-000000000000}"/>
  </hyperlinks>
  <pageMargins left="0.75" right="0.75" top="1" bottom="1" header="0.5" footer="0.5"/>
  <pageSetup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00B050"/>
  </sheetPr>
  <dimension ref="A1:N76"/>
  <sheetViews>
    <sheetView zoomScaleNormal="100" workbookViewId="0"/>
  </sheetViews>
  <sheetFormatPr defaultColWidth="9.42578125" defaultRowHeight="15" customHeight="1"/>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L1" s="175" t="s">
        <v>17</v>
      </c>
    </row>
    <row r="2" spans="1:13" ht="18" customHeight="1">
      <c r="B2" s="59"/>
      <c r="C2" s="60"/>
      <c r="D2" s="60"/>
      <c r="E2" s="60"/>
      <c r="F2" s="60"/>
      <c r="G2" s="60"/>
      <c r="H2" s="60"/>
      <c r="I2" s="60"/>
      <c r="J2" s="60"/>
      <c r="K2" s="60"/>
      <c r="L2" s="60"/>
      <c r="M2" s="61"/>
    </row>
    <row r="3" spans="1:13" ht="18" customHeight="1">
      <c r="B3" s="62"/>
      <c r="C3" s="244" t="str">
        <f>CONCATENATE(Index!C20," ",Index!D20)</f>
        <v>Table 2.10 Driver Behavioral Monitoring Systems</v>
      </c>
      <c r="D3" s="244"/>
      <c r="E3" s="244"/>
      <c r="F3" s="244"/>
      <c r="G3" s="244"/>
      <c r="H3" s="244"/>
      <c r="I3" s="244"/>
      <c r="J3" s="244"/>
      <c r="K3" s="244"/>
      <c r="L3" s="244"/>
      <c r="M3" s="58"/>
    </row>
    <row r="4" spans="1:13" s="63" customFormat="1" ht="30" customHeight="1">
      <c r="A4" s="54"/>
      <c r="B4" s="6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row>
    <row r="5" spans="1:13" s="63" customFormat="1" ht="15" customHeight="1">
      <c r="A5" s="54"/>
      <c r="B5" s="62"/>
      <c r="C5" s="71" t="s">
        <v>1</v>
      </c>
      <c r="D5" s="188"/>
      <c r="E5" s="188"/>
      <c r="F5" s="188"/>
      <c r="G5" s="188"/>
      <c r="H5" s="188"/>
      <c r="I5" s="188"/>
      <c r="J5" s="188"/>
      <c r="K5" s="188"/>
      <c r="L5" s="73"/>
    </row>
    <row r="6" spans="1:13" s="63" customFormat="1" ht="15" customHeight="1">
      <c r="A6" s="54"/>
      <c r="B6" s="62"/>
      <c r="C6" s="82" t="s">
        <v>10</v>
      </c>
      <c r="D6" s="99"/>
      <c r="E6" s="99"/>
      <c r="F6" s="99"/>
      <c r="G6" s="99"/>
      <c r="H6" s="99"/>
      <c r="I6" s="99"/>
      <c r="J6" s="99"/>
      <c r="K6" s="99"/>
      <c r="L6" s="101"/>
    </row>
    <row r="7" spans="1:13" s="63" customFormat="1" ht="15" customHeight="1">
      <c r="A7" s="54"/>
      <c r="B7" s="62"/>
      <c r="C7" s="82" t="s">
        <v>23</v>
      </c>
      <c r="D7" s="98"/>
      <c r="E7" s="98"/>
      <c r="F7" s="98"/>
      <c r="G7" s="98"/>
      <c r="H7" s="98"/>
      <c r="I7" s="98"/>
      <c r="J7" s="98"/>
      <c r="K7" s="98"/>
      <c r="L7" s="101" t="str">
        <f>IF(D7=0,"-",(((K7/D7)^(1/7))-1))</f>
        <v>-</v>
      </c>
    </row>
    <row r="8" spans="1:13" s="63" customFormat="1" ht="15" customHeight="1">
      <c r="A8" s="54"/>
      <c r="B8" s="62"/>
      <c r="C8" s="74" t="s">
        <v>4</v>
      </c>
      <c r="D8" s="183"/>
      <c r="E8" s="183"/>
      <c r="F8" s="183"/>
      <c r="G8" s="183"/>
      <c r="H8" s="183"/>
      <c r="I8" s="183"/>
      <c r="J8" s="183"/>
      <c r="K8" s="183"/>
      <c r="L8" s="76"/>
    </row>
    <row r="9" spans="1:13" s="63" customFormat="1" ht="15" customHeight="1">
      <c r="A9" s="54"/>
      <c r="B9" s="62"/>
      <c r="C9" s="82" t="s">
        <v>10</v>
      </c>
      <c r="D9" s="99"/>
      <c r="E9" s="99"/>
      <c r="F9" s="99"/>
      <c r="G9" s="99"/>
      <c r="H9" s="99"/>
      <c r="I9" s="99"/>
      <c r="J9" s="99"/>
      <c r="K9" s="99"/>
      <c r="L9" s="101"/>
    </row>
    <row r="10" spans="1:13" s="63" customFormat="1" ht="15" customHeight="1">
      <c r="A10" s="54"/>
      <c r="B10" s="62"/>
      <c r="C10" s="82" t="s">
        <v>23</v>
      </c>
      <c r="D10" s="98"/>
      <c r="E10" s="98"/>
      <c r="F10" s="98"/>
      <c r="G10" s="98"/>
      <c r="H10" s="98"/>
      <c r="I10" s="98"/>
      <c r="J10" s="98"/>
      <c r="K10" s="98"/>
      <c r="L10" s="101" t="str">
        <f>IF(D10=0,"-",(((K10/D10)^(1/7))-1))</f>
        <v>-</v>
      </c>
    </row>
    <row r="11" spans="1:13" s="63" customFormat="1" ht="15" customHeight="1">
      <c r="A11" s="54"/>
      <c r="B11" s="62"/>
      <c r="C11" s="74" t="s">
        <v>5</v>
      </c>
      <c r="D11" s="89"/>
      <c r="E11" s="89"/>
      <c r="F11" s="89"/>
      <c r="G11" s="89"/>
      <c r="H11" s="89"/>
      <c r="I11" s="89"/>
      <c r="J11" s="89"/>
      <c r="K11" s="89"/>
      <c r="L11" s="76"/>
    </row>
    <row r="12" spans="1:13" s="63" customFormat="1" ht="15" customHeight="1">
      <c r="A12" s="54"/>
      <c r="B12" s="62"/>
      <c r="C12" s="82" t="s">
        <v>10</v>
      </c>
      <c r="D12" s="99"/>
      <c r="E12" s="99"/>
      <c r="F12" s="99"/>
      <c r="G12" s="99"/>
      <c r="H12" s="99"/>
      <c r="I12" s="99"/>
      <c r="J12" s="99"/>
      <c r="K12" s="99"/>
      <c r="L12" s="101"/>
    </row>
    <row r="13" spans="1:13" s="63" customFormat="1" ht="15" customHeight="1">
      <c r="A13" s="54"/>
      <c r="B13" s="62"/>
      <c r="C13" s="82" t="s">
        <v>23</v>
      </c>
      <c r="D13" s="98"/>
      <c r="E13" s="98"/>
      <c r="F13" s="98"/>
      <c r="G13" s="98"/>
      <c r="H13" s="98"/>
      <c r="I13" s="98"/>
      <c r="J13" s="98"/>
      <c r="K13" s="98"/>
      <c r="L13" s="101" t="str">
        <f>IF(D13=0,"-",(((K13/D13)^(1/7))-1))</f>
        <v>-</v>
      </c>
    </row>
    <row r="14" spans="1:13" s="63" customFormat="1" ht="15" customHeight="1">
      <c r="A14" s="54"/>
      <c r="B14" s="62"/>
      <c r="C14" s="74" t="s">
        <v>6</v>
      </c>
      <c r="D14" s="89"/>
      <c r="E14" s="89"/>
      <c r="F14" s="89"/>
      <c r="G14" s="89"/>
      <c r="H14" s="89"/>
      <c r="I14" s="89"/>
      <c r="J14" s="89"/>
      <c r="K14" s="89"/>
      <c r="L14" s="76"/>
    </row>
    <row r="15" spans="1:13" s="63" customFormat="1" ht="15" customHeight="1">
      <c r="A15" s="54"/>
      <c r="B15" s="62"/>
      <c r="C15" s="82" t="s">
        <v>10</v>
      </c>
      <c r="D15" s="99"/>
      <c r="E15" s="99"/>
      <c r="F15" s="99"/>
      <c r="G15" s="99"/>
      <c r="H15" s="99"/>
      <c r="I15" s="99"/>
      <c r="J15" s="99"/>
      <c r="K15" s="99"/>
      <c r="L15" s="101"/>
    </row>
    <row r="16" spans="1:13" s="63" customFormat="1" ht="15" customHeight="1">
      <c r="A16" s="54"/>
      <c r="B16" s="62"/>
      <c r="C16" s="82" t="s">
        <v>23</v>
      </c>
      <c r="D16" s="98"/>
      <c r="E16" s="98"/>
      <c r="F16" s="98"/>
      <c r="G16" s="98"/>
      <c r="H16" s="98"/>
      <c r="I16" s="98"/>
      <c r="J16" s="98"/>
      <c r="K16" s="98"/>
      <c r="L16" s="101" t="str">
        <f>IF(D16=0,"-",(((K16/D16)^(1/7))-1))</f>
        <v>-</v>
      </c>
    </row>
    <row r="17" spans="1:14" s="63" customFormat="1" ht="15" customHeight="1">
      <c r="A17" s="54"/>
      <c r="B17" s="62"/>
      <c r="C17" s="74" t="s">
        <v>7</v>
      </c>
      <c r="D17" s="89"/>
      <c r="E17" s="89"/>
      <c r="F17" s="89"/>
      <c r="G17" s="89"/>
      <c r="H17" s="89"/>
      <c r="I17" s="89"/>
      <c r="J17" s="89"/>
      <c r="K17" s="89"/>
      <c r="L17" s="75"/>
      <c r="N17" s="162"/>
    </row>
    <row r="18" spans="1:14" s="63" customFormat="1" ht="15" customHeight="1">
      <c r="A18" s="54"/>
      <c r="B18" s="62"/>
      <c r="C18" s="82" t="s">
        <v>10</v>
      </c>
      <c r="D18" s="99"/>
      <c r="E18" s="99"/>
      <c r="F18" s="99"/>
      <c r="G18" s="99"/>
      <c r="H18" s="99"/>
      <c r="I18" s="99"/>
      <c r="J18" s="99"/>
      <c r="K18" s="99"/>
      <c r="L18" s="101"/>
    </row>
    <row r="19" spans="1:14" s="63" customFormat="1" ht="15" customHeight="1">
      <c r="A19" s="54"/>
      <c r="B19" s="62"/>
      <c r="C19" s="82" t="s">
        <v>23</v>
      </c>
      <c r="D19" s="98"/>
      <c r="E19" s="98"/>
      <c r="F19" s="98"/>
      <c r="G19" s="98"/>
      <c r="H19" s="98"/>
      <c r="I19" s="98"/>
      <c r="J19" s="98"/>
      <c r="K19" s="98"/>
      <c r="L19" s="101" t="str">
        <f>IF(D19=0,"-",(((K19/D19)^(1/7))-1))</f>
        <v>-</v>
      </c>
    </row>
    <row r="20" spans="1:14" s="63" customFormat="1" ht="15" customHeight="1">
      <c r="A20" s="54"/>
      <c r="B20" s="62"/>
      <c r="C20" s="74" t="s">
        <v>8</v>
      </c>
      <c r="D20" s="89"/>
      <c r="E20" s="89"/>
      <c r="F20" s="89"/>
      <c r="G20" s="89"/>
      <c r="H20" s="89"/>
      <c r="I20" s="89"/>
      <c r="J20" s="89"/>
      <c r="K20" s="89"/>
      <c r="L20" s="76"/>
    </row>
    <row r="21" spans="1:14" s="63" customFormat="1" ht="15" customHeight="1">
      <c r="A21" s="54"/>
      <c r="B21" s="62"/>
      <c r="C21" s="82" t="s">
        <v>10</v>
      </c>
      <c r="D21" s="99"/>
      <c r="E21" s="99"/>
      <c r="F21" s="99"/>
      <c r="G21" s="99"/>
      <c r="H21" s="99"/>
      <c r="I21" s="99"/>
      <c r="J21" s="99"/>
      <c r="K21" s="99"/>
      <c r="L21" s="101"/>
    </row>
    <row r="22" spans="1:14" s="63" customFormat="1" ht="15" customHeight="1">
      <c r="A22" s="54"/>
      <c r="B22" s="62"/>
      <c r="C22" s="82" t="s">
        <v>23</v>
      </c>
      <c r="D22" s="98"/>
      <c r="E22" s="98"/>
      <c r="F22" s="98"/>
      <c r="G22" s="98"/>
      <c r="H22" s="98"/>
      <c r="I22" s="98"/>
      <c r="J22" s="98"/>
      <c r="K22" s="98"/>
      <c r="L22" s="101" t="str">
        <f>IF(D22=0,"-",(((K22/D22)^(1/7))-1))</f>
        <v>-</v>
      </c>
    </row>
    <row r="23" spans="1:14" s="63" customFormat="1" ht="15" customHeight="1">
      <c r="A23" s="54"/>
      <c r="B23" s="62"/>
      <c r="C23" s="74" t="s">
        <v>11</v>
      </c>
      <c r="D23" s="75"/>
      <c r="E23" s="75"/>
      <c r="F23" s="75"/>
      <c r="G23" s="75"/>
      <c r="H23" s="75"/>
      <c r="I23" s="75"/>
      <c r="J23" s="75"/>
      <c r="K23" s="75"/>
      <c r="L23" s="76"/>
    </row>
    <row r="24" spans="1:14" s="63" customFormat="1" ht="15" customHeight="1">
      <c r="A24" s="54"/>
      <c r="B24" s="62"/>
      <c r="C24" s="74" t="s">
        <v>10</v>
      </c>
      <c r="D24" s="89"/>
      <c r="E24" s="89"/>
      <c r="F24" s="89"/>
      <c r="G24" s="89"/>
      <c r="H24" s="89"/>
      <c r="I24" s="89"/>
      <c r="J24" s="89"/>
      <c r="K24" s="89"/>
      <c r="L24" s="76"/>
    </row>
    <row r="25" spans="1:14" s="63" customFormat="1" ht="15" customHeight="1">
      <c r="A25" s="54"/>
      <c r="B25" s="62"/>
      <c r="C25" s="74" t="s">
        <v>23</v>
      </c>
      <c r="D25" s="75"/>
      <c r="E25" s="75"/>
      <c r="F25" s="75"/>
      <c r="G25" s="75"/>
      <c r="H25" s="75"/>
      <c r="I25" s="75"/>
      <c r="J25" s="75"/>
      <c r="K25" s="75"/>
      <c r="L25" s="76" t="str">
        <f>IF(D25=0,"-",(((K25/D25)^(1/7))-1))</f>
        <v>-</v>
      </c>
    </row>
    <row r="26" spans="1:14" s="191" customFormat="1" ht="25.5" customHeight="1">
      <c r="A26" s="181"/>
      <c r="B26" s="178"/>
      <c r="C26" s="195"/>
      <c r="D26" s="208"/>
      <c r="E26" s="208"/>
      <c r="F26" s="208"/>
      <c r="G26" s="208"/>
      <c r="H26" s="208"/>
      <c r="I26" s="208"/>
      <c r="J26" s="208"/>
      <c r="K26" s="202"/>
      <c r="L26" s="180" t="s">
        <v>24</v>
      </c>
    </row>
    <row r="27" spans="1:14" s="63" customFormat="1" ht="15" customHeight="1">
      <c r="A27" s="54"/>
      <c r="B27" s="62"/>
      <c r="C27" s="91"/>
      <c r="D27" s="92"/>
      <c r="E27" s="92"/>
      <c r="F27" s="92"/>
      <c r="G27" s="92"/>
      <c r="H27" s="92"/>
      <c r="I27" s="92"/>
      <c r="J27" s="92"/>
      <c r="K27" s="92"/>
      <c r="L27" s="93"/>
    </row>
    <row r="28" spans="1:14" ht="15" customHeight="1">
      <c r="B28" s="62"/>
      <c r="C28" s="91"/>
      <c r="D28" s="92"/>
      <c r="E28" s="92"/>
      <c r="F28" s="92"/>
      <c r="G28" s="92"/>
      <c r="H28" s="92"/>
      <c r="I28" s="92"/>
      <c r="J28" s="92"/>
      <c r="K28" s="92"/>
      <c r="L28" s="93"/>
    </row>
    <row r="29" spans="1:14" ht="15" customHeight="1">
      <c r="B29" s="62"/>
      <c r="D29" s="104"/>
      <c r="E29" s="104"/>
      <c r="F29" s="104"/>
      <c r="G29" s="104"/>
      <c r="H29" s="104"/>
      <c r="I29" s="104"/>
      <c r="J29" s="104"/>
      <c r="K29" s="104"/>
    </row>
    <row r="30" spans="1:14" ht="15" customHeight="1">
      <c r="B30" s="62"/>
      <c r="C30" s="135"/>
      <c r="D30" s="121"/>
      <c r="E30" s="121"/>
      <c r="F30" s="121"/>
      <c r="G30" s="121"/>
      <c r="H30" s="121"/>
      <c r="I30" s="121"/>
      <c r="J30" s="121"/>
      <c r="K30" s="121"/>
    </row>
    <row r="31" spans="1:14" ht="15" customHeight="1">
      <c r="B31" s="62"/>
      <c r="C31" s="121"/>
      <c r="D31" s="121"/>
      <c r="E31" s="121"/>
      <c r="F31" s="121"/>
      <c r="G31" s="121"/>
      <c r="H31" s="121"/>
      <c r="I31" s="121"/>
      <c r="J31" s="121"/>
      <c r="K31" s="121"/>
    </row>
    <row r="32" spans="1:14" ht="15" customHeight="1">
      <c r="B32" s="62"/>
    </row>
    <row r="33" spans="2:13" ht="15" customHeight="1">
      <c r="B33" s="62"/>
    </row>
    <row r="34" spans="2:13" ht="15" customHeight="1">
      <c r="B34" s="62"/>
    </row>
    <row r="35" spans="2:13" ht="15" customHeight="1">
      <c r="B35" s="62"/>
    </row>
    <row r="36" spans="2:13" ht="15" customHeight="1">
      <c r="B36" s="62"/>
      <c r="C36" s="58"/>
      <c r="D36" s="58"/>
      <c r="E36" s="58"/>
      <c r="F36" s="58"/>
      <c r="G36" s="58"/>
      <c r="H36" s="58"/>
      <c r="I36" s="58"/>
      <c r="J36" s="58"/>
      <c r="K36" s="58"/>
      <c r="L36" s="58"/>
    </row>
    <row r="37" spans="2:13" ht="15" customHeight="1">
      <c r="B37" s="62"/>
      <c r="C37" s="58"/>
      <c r="D37" s="67"/>
      <c r="E37" s="58"/>
      <c r="F37" s="58"/>
      <c r="G37" s="58"/>
      <c r="H37" s="58"/>
      <c r="I37" s="58"/>
      <c r="J37" s="58"/>
      <c r="K37" s="58"/>
      <c r="L37" s="58"/>
    </row>
    <row r="38" spans="2:13" ht="15" customHeight="1">
      <c r="B38" s="62"/>
      <c r="C38" s="58"/>
      <c r="D38" s="67"/>
      <c r="E38" s="58"/>
      <c r="F38" s="58"/>
      <c r="G38" s="58"/>
      <c r="H38" s="58"/>
      <c r="I38" s="58"/>
      <c r="J38" s="58"/>
      <c r="K38" s="58"/>
      <c r="L38" s="58"/>
    </row>
    <row r="39" spans="2:13" s="79" customFormat="1" ht="15" customHeight="1">
      <c r="B39" s="78"/>
      <c r="C39" s="58"/>
      <c r="D39" s="58"/>
      <c r="E39" s="58"/>
      <c r="F39" s="58"/>
      <c r="G39" s="58"/>
      <c r="H39" s="58"/>
      <c r="I39" s="58"/>
      <c r="J39" s="58"/>
      <c r="K39" s="58"/>
      <c r="L39" s="58"/>
      <c r="M39" s="54"/>
    </row>
    <row r="40" spans="2:13" ht="15" customHeight="1">
      <c r="B40" s="62"/>
    </row>
    <row r="41" spans="2:13" ht="15" customHeight="1">
      <c r="M41" s="79"/>
    </row>
    <row r="44" spans="2:13" ht="15" customHeight="1">
      <c r="B44" s="65"/>
    </row>
    <row r="47" spans="2:13" ht="15" customHeight="1">
      <c r="B47" s="66"/>
    </row>
    <row r="48" spans="2:13" ht="15" customHeight="1">
      <c r="B48" s="67"/>
    </row>
    <row r="49" spans="2:2" ht="15" customHeight="1">
      <c r="B49" s="67"/>
    </row>
    <row r="50" spans="2:2" ht="15" customHeight="1">
      <c r="B50" s="67"/>
    </row>
    <row r="70" spans="2:4" ht="15" customHeight="1">
      <c r="B70" s="62"/>
    </row>
    <row r="76" spans="2:4" ht="15" customHeight="1">
      <c r="D76" s="83"/>
    </row>
  </sheetData>
  <mergeCells count="1">
    <mergeCell ref="C3:L3"/>
  </mergeCells>
  <hyperlinks>
    <hyperlink ref="L1" location="Index!A1" display="Index" xr:uid="{00000000-0004-0000-0D00-000000000000}"/>
  </hyperlinks>
  <pageMargins left="0.75" right="0.75" top="1" bottom="1" header="0.5" footer="0.5"/>
  <pageSetup scale="90" orientation="portrait" r:id="rId1"/>
  <headerFooter alignWithMargins="0"/>
  <colBreaks count="1" manualBreakCount="1">
    <brk id="1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M81"/>
  <sheetViews>
    <sheetView zoomScaleNormal="100"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A2" s="133"/>
      <c r="B2" s="172"/>
      <c r="C2" s="60"/>
      <c r="D2" s="60"/>
      <c r="E2" s="60"/>
      <c r="F2" s="60"/>
      <c r="G2" s="60"/>
      <c r="H2" s="60"/>
      <c r="I2" s="60"/>
      <c r="J2" s="60"/>
      <c r="K2" s="60"/>
      <c r="L2" s="61"/>
    </row>
    <row r="3" spans="1:13" ht="18" customHeight="1">
      <c r="A3" s="133"/>
      <c r="B3" s="172"/>
      <c r="C3" s="244" t="str">
        <f>CONCATENATE(Index!C21," ",Index!D21)</f>
        <v>Table 2.11 Driver Facial Monitoring Systems</v>
      </c>
      <c r="D3" s="244"/>
      <c r="E3" s="244"/>
      <c r="F3" s="244"/>
      <c r="G3" s="244"/>
      <c r="H3" s="244"/>
      <c r="I3" s="244"/>
      <c r="J3" s="244"/>
      <c r="K3" s="244"/>
      <c r="L3" s="244"/>
      <c r="M3" s="53"/>
    </row>
    <row r="4" spans="1:13"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M4" s="52"/>
    </row>
    <row r="5" spans="1:13" ht="15" customHeight="1">
      <c r="A5" s="133"/>
      <c r="B5" s="172"/>
      <c r="C5" s="71" t="s">
        <v>1</v>
      </c>
      <c r="D5" s="188"/>
      <c r="E5" s="188"/>
      <c r="F5" s="188"/>
      <c r="G5" s="188"/>
      <c r="H5" s="188"/>
      <c r="I5" s="188"/>
      <c r="J5" s="188"/>
      <c r="K5" s="188"/>
      <c r="L5" s="73"/>
      <c r="M5" s="52"/>
    </row>
    <row r="6" spans="1:13" ht="15" customHeight="1">
      <c r="A6" s="133"/>
      <c r="B6" s="172"/>
      <c r="C6" s="82" t="s">
        <v>10</v>
      </c>
      <c r="D6" s="99"/>
      <c r="E6" s="99"/>
      <c r="F6" s="99"/>
      <c r="G6" s="99"/>
      <c r="H6" s="99"/>
      <c r="I6" s="99"/>
      <c r="J6" s="99"/>
      <c r="K6" s="99"/>
      <c r="L6" s="101"/>
      <c r="M6" s="52"/>
    </row>
    <row r="7" spans="1:13" ht="15" customHeight="1">
      <c r="A7" s="133"/>
      <c r="B7" s="172"/>
      <c r="C7" s="82" t="s">
        <v>23</v>
      </c>
      <c r="D7" s="98"/>
      <c r="E7" s="98"/>
      <c r="F7" s="98"/>
      <c r="G7" s="98"/>
      <c r="H7" s="98"/>
      <c r="I7" s="98"/>
      <c r="J7" s="98"/>
      <c r="K7" s="98"/>
      <c r="L7" s="101" t="str">
        <f>IF(D7=0,"-",(((K7/D7)^(1/7))-1))</f>
        <v>-</v>
      </c>
      <c r="M7" s="52"/>
    </row>
    <row r="8" spans="1:13" ht="15" customHeight="1">
      <c r="A8" s="133"/>
      <c r="B8" s="172"/>
      <c r="C8" s="74" t="s">
        <v>4</v>
      </c>
      <c r="D8" s="183"/>
      <c r="E8" s="183"/>
      <c r="F8" s="183"/>
      <c r="G8" s="183"/>
      <c r="H8" s="183"/>
      <c r="I8" s="183"/>
      <c r="J8" s="183"/>
      <c r="K8" s="183"/>
      <c r="L8" s="76"/>
      <c r="M8" s="53"/>
    </row>
    <row r="9" spans="1:13" s="63" customFormat="1" ht="15" customHeight="1">
      <c r="A9" s="133"/>
      <c r="B9" s="172"/>
      <c r="C9" s="82" t="s">
        <v>10</v>
      </c>
      <c r="D9" s="99"/>
      <c r="E9" s="99"/>
      <c r="F9" s="99"/>
      <c r="G9" s="99"/>
      <c r="H9" s="99"/>
      <c r="I9" s="99"/>
      <c r="J9" s="99"/>
      <c r="K9" s="99"/>
      <c r="L9" s="101"/>
      <c r="M9" s="53"/>
    </row>
    <row r="10" spans="1:13" s="63" customFormat="1" ht="15" customHeight="1">
      <c r="A10" s="133"/>
      <c r="B10" s="172"/>
      <c r="C10" s="82" t="s">
        <v>23</v>
      </c>
      <c r="D10" s="98"/>
      <c r="E10" s="98"/>
      <c r="F10" s="98"/>
      <c r="G10" s="98"/>
      <c r="H10" s="98"/>
      <c r="I10" s="98"/>
      <c r="J10" s="98"/>
      <c r="K10" s="98"/>
      <c r="L10" s="101" t="str">
        <f>IF(D10=0,"-",(((K10/D10)^(1/7))-1))</f>
        <v>-</v>
      </c>
      <c r="M10" s="53"/>
    </row>
    <row r="11" spans="1:13" s="63" customFormat="1" ht="15" customHeight="1">
      <c r="A11" s="133"/>
      <c r="B11" s="172"/>
      <c r="C11" s="74" t="s">
        <v>5</v>
      </c>
      <c r="D11" s="89"/>
      <c r="E11" s="89"/>
      <c r="F11" s="89"/>
      <c r="G11" s="89"/>
      <c r="H11" s="89"/>
      <c r="I11" s="89"/>
      <c r="J11" s="89"/>
      <c r="K11" s="89"/>
      <c r="L11" s="76"/>
      <c r="M11" s="53"/>
    </row>
    <row r="12" spans="1:13" s="63" customFormat="1" ht="15" customHeight="1">
      <c r="A12" s="133"/>
      <c r="B12" s="172"/>
      <c r="C12" s="82" t="s">
        <v>10</v>
      </c>
      <c r="D12" s="99"/>
      <c r="E12" s="99"/>
      <c r="F12" s="99"/>
      <c r="G12" s="99"/>
      <c r="H12" s="99"/>
      <c r="I12" s="99"/>
      <c r="J12" s="99"/>
      <c r="K12" s="99"/>
      <c r="L12" s="101"/>
      <c r="M12" s="53"/>
    </row>
    <row r="13" spans="1:13" s="63" customFormat="1" ht="15" customHeight="1">
      <c r="A13" s="133"/>
      <c r="B13" s="172"/>
      <c r="C13" s="82" t="s">
        <v>23</v>
      </c>
      <c r="D13" s="98"/>
      <c r="E13" s="98"/>
      <c r="F13" s="98"/>
      <c r="G13" s="98"/>
      <c r="H13" s="98"/>
      <c r="I13" s="98"/>
      <c r="J13" s="98"/>
      <c r="K13" s="98"/>
      <c r="L13" s="101" t="str">
        <f>IF(D13=0,"-",(((K13/D13)^(1/7))-1))</f>
        <v>-</v>
      </c>
      <c r="M13" s="53"/>
    </row>
    <row r="14" spans="1:13" s="63" customFormat="1" ht="15" customHeight="1">
      <c r="A14" s="133"/>
      <c r="B14" s="172"/>
      <c r="C14" s="74" t="s">
        <v>6</v>
      </c>
      <c r="D14" s="89"/>
      <c r="E14" s="89"/>
      <c r="F14" s="89"/>
      <c r="G14" s="89"/>
      <c r="H14" s="89"/>
      <c r="I14" s="89"/>
      <c r="J14" s="89"/>
      <c r="K14" s="89"/>
      <c r="L14" s="76"/>
      <c r="M14" s="53"/>
    </row>
    <row r="15" spans="1:13" s="63" customFormat="1" ht="15" customHeight="1">
      <c r="A15" s="133"/>
      <c r="B15" s="172"/>
      <c r="C15" s="82" t="s">
        <v>10</v>
      </c>
      <c r="D15" s="99"/>
      <c r="E15" s="99"/>
      <c r="F15" s="99"/>
      <c r="G15" s="99"/>
      <c r="H15" s="99"/>
      <c r="I15" s="99"/>
      <c r="J15" s="99"/>
      <c r="K15" s="99"/>
      <c r="L15" s="101"/>
      <c r="M15" s="53"/>
    </row>
    <row r="16" spans="1:13" s="63" customFormat="1" ht="15" customHeight="1">
      <c r="A16" s="133"/>
      <c r="B16" s="172"/>
      <c r="C16" s="82" t="s">
        <v>23</v>
      </c>
      <c r="D16" s="98"/>
      <c r="E16" s="98"/>
      <c r="F16" s="98"/>
      <c r="G16" s="98"/>
      <c r="H16" s="98"/>
      <c r="I16" s="98"/>
      <c r="J16" s="98"/>
      <c r="K16" s="98"/>
      <c r="L16" s="101" t="str">
        <f>IF(D16=0,"-",(((K16/D16)^(1/7))-1))</f>
        <v>-</v>
      </c>
      <c r="M16" s="53"/>
    </row>
    <row r="17" spans="1:13" s="63" customFormat="1" ht="15" customHeight="1">
      <c r="A17" s="133"/>
      <c r="B17" s="172"/>
      <c r="C17" s="74" t="s">
        <v>7</v>
      </c>
      <c r="D17" s="89"/>
      <c r="E17" s="89"/>
      <c r="F17" s="89"/>
      <c r="G17" s="89"/>
      <c r="H17" s="89"/>
      <c r="I17" s="89"/>
      <c r="J17" s="89"/>
      <c r="K17" s="89"/>
      <c r="L17" s="89"/>
      <c r="M17" s="53"/>
    </row>
    <row r="18" spans="1:13" ht="15" customHeight="1">
      <c r="A18" s="133"/>
      <c r="B18" s="172"/>
      <c r="C18" s="82" t="s">
        <v>10</v>
      </c>
      <c r="D18" s="99"/>
      <c r="E18" s="99"/>
      <c r="F18" s="99"/>
      <c r="G18" s="99"/>
      <c r="H18" s="99"/>
      <c r="I18" s="99"/>
      <c r="J18" s="99"/>
      <c r="K18" s="99"/>
      <c r="L18" s="101"/>
      <c r="M18" s="53"/>
    </row>
    <row r="19" spans="1:13" ht="15" customHeight="1">
      <c r="A19" s="133"/>
      <c r="B19" s="172"/>
      <c r="C19" s="82" t="s">
        <v>23</v>
      </c>
      <c r="D19" s="98"/>
      <c r="E19" s="98"/>
      <c r="F19" s="98"/>
      <c r="G19" s="98"/>
      <c r="H19" s="98"/>
      <c r="I19" s="98"/>
      <c r="J19" s="98"/>
      <c r="K19" s="98"/>
      <c r="L19" s="101" t="str">
        <f>IF(D19=0,"-",(((K19/D19)^(1/7))-1))</f>
        <v>-</v>
      </c>
      <c r="M19" s="53"/>
    </row>
    <row r="20" spans="1:13" ht="15" customHeight="1">
      <c r="A20" s="133"/>
      <c r="B20" s="172"/>
      <c r="C20" s="74" t="s">
        <v>8</v>
      </c>
      <c r="D20" s="89"/>
      <c r="E20" s="89"/>
      <c r="F20" s="89"/>
      <c r="G20" s="89"/>
      <c r="H20" s="89"/>
      <c r="I20" s="89"/>
      <c r="J20" s="89"/>
      <c r="K20" s="89"/>
      <c r="L20" s="76"/>
      <c r="M20" s="53"/>
    </row>
    <row r="21" spans="1:13" ht="15" customHeight="1">
      <c r="B21" s="62"/>
      <c r="C21" s="82" t="s">
        <v>10</v>
      </c>
      <c r="D21" s="99"/>
      <c r="E21" s="99"/>
      <c r="F21" s="99"/>
      <c r="G21" s="99"/>
      <c r="H21" s="99"/>
      <c r="I21" s="99"/>
      <c r="J21" s="99"/>
      <c r="K21" s="99"/>
      <c r="L21" s="101"/>
      <c r="M21" s="53"/>
    </row>
    <row r="22" spans="1:13" ht="15" customHeight="1">
      <c r="B22" s="62"/>
      <c r="C22" s="82" t="s">
        <v>23</v>
      </c>
      <c r="D22" s="98"/>
      <c r="E22" s="98"/>
      <c r="F22" s="98"/>
      <c r="G22" s="98"/>
      <c r="H22" s="98"/>
      <c r="I22" s="98"/>
      <c r="J22" s="98"/>
      <c r="K22" s="98"/>
      <c r="L22" s="101" t="str">
        <f>IF(D22=0,"-",(((K22/D22)^(1/7))-1))</f>
        <v>-</v>
      </c>
      <c r="M22" s="53"/>
    </row>
    <row r="23" spans="1:13" ht="15" customHeight="1">
      <c r="B23" s="62"/>
      <c r="C23" s="74" t="s">
        <v>11</v>
      </c>
      <c r="D23" s="75"/>
      <c r="E23" s="75"/>
      <c r="F23" s="75"/>
      <c r="G23" s="75"/>
      <c r="H23" s="75"/>
      <c r="I23" s="75"/>
      <c r="J23" s="75"/>
      <c r="K23" s="75"/>
      <c r="L23" s="76"/>
      <c r="M23" s="53"/>
    </row>
    <row r="24" spans="1:13" ht="15" customHeight="1">
      <c r="B24" s="62"/>
      <c r="C24" s="74" t="s">
        <v>10</v>
      </c>
      <c r="D24" s="89"/>
      <c r="E24" s="89"/>
      <c r="F24" s="89"/>
      <c r="G24" s="89"/>
      <c r="H24" s="89"/>
      <c r="I24" s="89"/>
      <c r="J24" s="89"/>
      <c r="K24" s="89"/>
      <c r="L24" s="76"/>
      <c r="M24" s="53"/>
    </row>
    <row r="25" spans="1:13" ht="15" customHeight="1">
      <c r="B25" s="62"/>
      <c r="C25" s="74" t="s">
        <v>23</v>
      </c>
      <c r="D25" s="75"/>
      <c r="E25" s="75"/>
      <c r="F25" s="75"/>
      <c r="G25" s="75"/>
      <c r="H25" s="75"/>
      <c r="I25" s="75"/>
      <c r="J25" s="75"/>
      <c r="K25" s="75"/>
      <c r="L25" s="76" t="str">
        <f>IF(D25=0,"-",(((K25/D25)^(1/7))-1))</f>
        <v>-</v>
      </c>
      <c r="M25" s="53"/>
    </row>
    <row r="26" spans="1:13" s="181" customFormat="1" ht="25.5" customHeight="1">
      <c r="B26" s="178"/>
      <c r="C26" s="195"/>
      <c r="D26" s="208"/>
      <c r="E26" s="208"/>
      <c r="F26" s="208"/>
      <c r="G26" s="208"/>
      <c r="H26" s="208"/>
      <c r="I26" s="208"/>
      <c r="J26" s="208"/>
      <c r="K26" s="202"/>
      <c r="L26" s="180" t="s">
        <v>24</v>
      </c>
    </row>
    <row r="27" spans="1:13" ht="15" customHeight="1">
      <c r="B27" s="62"/>
      <c r="M27" s="53"/>
    </row>
    <row r="28" spans="1:13" ht="15" customHeight="1">
      <c r="C28" s="135"/>
      <c r="D28" s="138"/>
      <c r="E28" s="138"/>
      <c r="F28" s="138"/>
      <c r="G28" s="138"/>
      <c r="H28" s="138"/>
      <c r="I28" s="138"/>
      <c r="J28" s="138"/>
      <c r="K28" s="138"/>
      <c r="M28" s="53"/>
    </row>
    <row r="29" spans="1:13" ht="15" customHeight="1">
      <c r="C29" s="121"/>
      <c r="D29" s="121"/>
      <c r="E29" s="121"/>
      <c r="F29" s="121"/>
      <c r="G29" s="121"/>
      <c r="H29" s="121"/>
      <c r="I29" s="121"/>
      <c r="J29" s="121"/>
      <c r="K29" s="121"/>
    </row>
    <row r="30" spans="1:13" ht="15" customHeight="1"/>
    <row r="31" spans="1:13" ht="15" customHeight="1">
      <c r="B31" s="65"/>
    </row>
    <row r="32" spans="1:13" ht="15" customHeight="1"/>
    <row r="33" spans="2:11" ht="15" customHeight="1"/>
    <row r="34" spans="2:11" ht="15" customHeight="1">
      <c r="B34" s="66"/>
      <c r="C34" s="58"/>
      <c r="D34" s="58"/>
      <c r="E34" s="58"/>
      <c r="F34" s="58"/>
      <c r="G34" s="58"/>
      <c r="H34" s="58"/>
      <c r="I34" s="58"/>
      <c r="J34" s="58"/>
      <c r="K34" s="58"/>
    </row>
    <row r="35" spans="2:11" ht="15" customHeight="1">
      <c r="B35" s="67"/>
      <c r="C35" s="58"/>
      <c r="D35" s="67"/>
      <c r="E35" s="58"/>
      <c r="F35" s="58"/>
      <c r="G35" s="58"/>
      <c r="H35" s="58"/>
      <c r="I35" s="58"/>
      <c r="J35" s="58"/>
      <c r="K35" s="58"/>
    </row>
    <row r="36" spans="2:11" ht="15" customHeight="1">
      <c r="B36" s="67"/>
      <c r="C36" s="58"/>
      <c r="D36" s="67"/>
      <c r="E36" s="58"/>
      <c r="F36" s="58"/>
      <c r="G36" s="58"/>
      <c r="H36" s="58"/>
      <c r="I36" s="58"/>
      <c r="J36" s="58"/>
      <c r="K36" s="58"/>
    </row>
    <row r="37" spans="2:11" ht="15" customHeight="1">
      <c r="B37" s="67"/>
      <c r="C37" s="58"/>
      <c r="D37" s="58"/>
      <c r="E37" s="58"/>
      <c r="F37" s="58"/>
      <c r="G37" s="58"/>
      <c r="H37" s="58"/>
      <c r="I37" s="58"/>
      <c r="J37" s="58"/>
      <c r="K37" s="58"/>
    </row>
    <row r="38" spans="2:11" ht="15" customHeight="1"/>
    <row r="39" spans="2:11" ht="15" customHeight="1"/>
    <row r="40" spans="2:11" ht="15" customHeight="1"/>
    <row r="41" spans="2:11" ht="15" customHeight="1"/>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2"/>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83"/>
    </row>
    <row r="75" spans="4:4" ht="15" customHeight="1"/>
    <row r="76" spans="4:4" ht="15" customHeight="1"/>
    <row r="77" spans="4:4" ht="15" customHeight="1"/>
    <row r="78" spans="4:4" ht="15" customHeight="1"/>
    <row r="79" spans="4:4" ht="15" customHeight="1"/>
    <row r="80" spans="4:4" ht="15" customHeight="1"/>
    <row r="81" ht="15" customHeight="1"/>
  </sheetData>
  <mergeCells count="1">
    <mergeCell ref="C3:L3"/>
  </mergeCells>
  <hyperlinks>
    <hyperlink ref="L1" location="Index!A1" display="Index" xr:uid="{00000000-0004-0000-0E00-000000000000}"/>
  </hyperlinks>
  <pageMargins left="0.75" right="0.75" top="1" bottom="1" header="0.5" footer="0.5"/>
  <pageSetup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00B050"/>
  </sheetPr>
  <dimension ref="A1:N74"/>
  <sheetViews>
    <sheetView workbookViewId="0"/>
  </sheetViews>
  <sheetFormatPr defaultColWidth="9.42578125" defaultRowHeight="15" customHeight="1"/>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4" s="133" customFormat="1" ht="58.2" customHeight="1">
      <c r="B1" s="172"/>
      <c r="C1" s="173"/>
      <c r="E1" s="174"/>
      <c r="L1" s="175" t="s">
        <v>17</v>
      </c>
    </row>
    <row r="2" spans="1:14" ht="18" customHeight="1">
      <c r="B2" s="59"/>
      <c r="C2" s="60"/>
      <c r="D2" s="60"/>
      <c r="E2" s="60"/>
      <c r="F2" s="60"/>
      <c r="G2" s="60"/>
      <c r="H2" s="60"/>
      <c r="I2" s="60"/>
      <c r="J2" s="60"/>
      <c r="K2" s="60"/>
      <c r="L2" s="60"/>
      <c r="M2" s="61"/>
    </row>
    <row r="3" spans="1:14" ht="18" customHeight="1">
      <c r="B3" s="62"/>
      <c r="C3" s="244" t="str">
        <f>CONCATENATE(Index!C22," ",Index!D22)</f>
        <v>Table 2.12 Rear Park Assist Systems</v>
      </c>
      <c r="D3" s="244"/>
      <c r="E3" s="244"/>
      <c r="F3" s="244"/>
      <c r="G3" s="244"/>
      <c r="H3" s="244"/>
      <c r="I3" s="244"/>
      <c r="J3" s="244"/>
      <c r="K3" s="244"/>
      <c r="L3" s="244"/>
      <c r="M3" s="58"/>
    </row>
    <row r="4" spans="1:14" s="63" customFormat="1" ht="30" customHeight="1">
      <c r="A4" s="54"/>
      <c r="B4" s="62"/>
      <c r="C4" s="50"/>
      <c r="D4" s="69">
        <f>2019</f>
        <v>2019</v>
      </c>
      <c r="E4" s="69">
        <f t="shared" ref="E4:K4" si="0">D4+1</f>
        <v>2020</v>
      </c>
      <c r="F4" s="69">
        <f t="shared" si="0"/>
        <v>2021</v>
      </c>
      <c r="G4" s="69">
        <f t="shared" si="0"/>
        <v>2022</v>
      </c>
      <c r="H4" s="69">
        <f t="shared" si="0"/>
        <v>2023</v>
      </c>
      <c r="I4" s="69">
        <f t="shared" si="0"/>
        <v>2024</v>
      </c>
      <c r="J4" s="69">
        <f t="shared" si="0"/>
        <v>2025</v>
      </c>
      <c r="K4" s="69">
        <f t="shared" si="0"/>
        <v>2026</v>
      </c>
      <c r="L4" s="51" t="s">
        <v>114</v>
      </c>
      <c r="M4" s="58"/>
    </row>
    <row r="5" spans="1:14" s="63" customFormat="1" ht="15" customHeight="1">
      <c r="A5" s="54"/>
      <c r="B5" s="62"/>
      <c r="C5" s="71" t="s">
        <v>1</v>
      </c>
      <c r="D5" s="188"/>
      <c r="E5" s="188"/>
      <c r="F5" s="188"/>
      <c r="G5" s="188"/>
      <c r="H5" s="188"/>
      <c r="I5" s="188"/>
      <c r="J5" s="188"/>
      <c r="K5" s="188"/>
      <c r="L5" s="73"/>
      <c r="M5" s="58"/>
      <c r="N5" s="163"/>
    </row>
    <row r="6" spans="1:14" s="63" customFormat="1" ht="15" customHeight="1">
      <c r="A6" s="54"/>
      <c r="B6" s="62"/>
      <c r="C6" s="82" t="s">
        <v>10</v>
      </c>
      <c r="D6" s="99"/>
      <c r="E6" s="99"/>
      <c r="F6" s="99"/>
      <c r="G6" s="99"/>
      <c r="H6" s="99"/>
      <c r="I6" s="99"/>
      <c r="J6" s="99"/>
      <c r="K6" s="99"/>
      <c r="L6" s="101"/>
      <c r="M6" s="58"/>
      <c r="N6" s="153"/>
    </row>
    <row r="7" spans="1:14" s="63" customFormat="1" ht="15" customHeight="1">
      <c r="A7" s="54"/>
      <c r="B7" s="62"/>
      <c r="C7" s="82" t="s">
        <v>23</v>
      </c>
      <c r="D7" s="98"/>
      <c r="E7" s="98"/>
      <c r="F7" s="98"/>
      <c r="G7" s="98"/>
      <c r="H7" s="98"/>
      <c r="I7" s="98"/>
      <c r="J7" s="98"/>
      <c r="K7" s="98"/>
      <c r="L7" s="101" t="str">
        <f>IF(D7=0,"-",(((K7/D7)^(1/7))-1))</f>
        <v>-</v>
      </c>
      <c r="M7" s="58"/>
      <c r="N7" s="153"/>
    </row>
    <row r="8" spans="1:14" s="63" customFormat="1" ht="15" customHeight="1">
      <c r="A8" s="54"/>
      <c r="B8" s="62"/>
      <c r="C8" s="74" t="s">
        <v>4</v>
      </c>
      <c r="D8" s="183"/>
      <c r="E8" s="183"/>
      <c r="F8" s="183"/>
      <c r="G8" s="183"/>
      <c r="H8" s="183"/>
      <c r="I8" s="183"/>
      <c r="J8" s="183"/>
      <c r="K8" s="183"/>
      <c r="L8" s="76"/>
      <c r="M8" s="58"/>
      <c r="N8" s="164"/>
    </row>
    <row r="9" spans="1:14" s="63" customFormat="1" ht="15" customHeight="1">
      <c r="A9" s="54"/>
      <c r="B9" s="62"/>
      <c r="C9" s="82" t="s">
        <v>10</v>
      </c>
      <c r="D9" s="99"/>
      <c r="E9" s="99"/>
      <c r="F9" s="99"/>
      <c r="G9" s="99"/>
      <c r="H9" s="99"/>
      <c r="I9" s="99"/>
      <c r="J9" s="99"/>
      <c r="K9" s="99"/>
      <c r="L9" s="101"/>
      <c r="M9" s="58"/>
      <c r="N9" s="165"/>
    </row>
    <row r="10" spans="1:14" s="63" customFormat="1" ht="15" customHeight="1">
      <c r="A10" s="54"/>
      <c r="B10" s="62"/>
      <c r="C10" s="82" t="s">
        <v>23</v>
      </c>
      <c r="D10" s="98"/>
      <c r="E10" s="98"/>
      <c r="F10" s="98"/>
      <c r="G10" s="98"/>
      <c r="H10" s="98"/>
      <c r="I10" s="98"/>
      <c r="J10" s="98"/>
      <c r="K10" s="98"/>
      <c r="L10" s="101" t="str">
        <f>IF(D10=0,"-",(((K10/D10)^(1/7))-1))</f>
        <v>-</v>
      </c>
      <c r="M10" s="58"/>
    </row>
    <row r="11" spans="1:14" s="63" customFormat="1" ht="15" customHeight="1">
      <c r="A11" s="54"/>
      <c r="B11" s="62"/>
      <c r="C11" s="74" t="s">
        <v>5</v>
      </c>
      <c r="D11" s="89"/>
      <c r="E11" s="89"/>
      <c r="F11" s="89"/>
      <c r="G11" s="89"/>
      <c r="H11" s="89"/>
      <c r="I11" s="89"/>
      <c r="J11" s="89"/>
      <c r="K11" s="89"/>
      <c r="L11" s="76"/>
      <c r="M11" s="58"/>
      <c r="N11" s="153"/>
    </row>
    <row r="12" spans="1:14" s="63" customFormat="1" ht="15" customHeight="1">
      <c r="A12" s="54"/>
      <c r="B12" s="62"/>
      <c r="C12" s="82" t="s">
        <v>10</v>
      </c>
      <c r="D12" s="99"/>
      <c r="E12" s="99"/>
      <c r="F12" s="99"/>
      <c r="G12" s="99"/>
      <c r="H12" s="99"/>
      <c r="I12" s="99"/>
      <c r="J12" s="99"/>
      <c r="K12" s="99"/>
      <c r="L12" s="101"/>
      <c r="M12" s="58"/>
    </row>
    <row r="13" spans="1:14" s="63" customFormat="1" ht="15" customHeight="1">
      <c r="A13" s="54"/>
      <c r="B13" s="62"/>
      <c r="C13" s="82" t="s">
        <v>23</v>
      </c>
      <c r="D13" s="98"/>
      <c r="E13" s="98"/>
      <c r="F13" s="98"/>
      <c r="G13" s="98"/>
      <c r="H13" s="98"/>
      <c r="I13" s="98"/>
      <c r="J13" s="98"/>
      <c r="K13" s="98"/>
      <c r="L13" s="101" t="str">
        <f>IF(D13=0,"-",(((K13/D13)^(1/7))-1))</f>
        <v>-</v>
      </c>
      <c r="M13" s="58"/>
    </row>
    <row r="14" spans="1:14" s="63" customFormat="1" ht="15" customHeight="1">
      <c r="A14" s="54"/>
      <c r="B14" s="62"/>
      <c r="C14" s="74" t="s">
        <v>6</v>
      </c>
      <c r="D14" s="89"/>
      <c r="E14" s="89"/>
      <c r="F14" s="89"/>
      <c r="G14" s="89"/>
      <c r="H14" s="89"/>
      <c r="I14" s="89"/>
      <c r="J14" s="89"/>
      <c r="K14" s="89"/>
      <c r="L14" s="76"/>
      <c r="M14" s="58"/>
    </row>
    <row r="15" spans="1:14" s="63" customFormat="1" ht="15" customHeight="1">
      <c r="A15" s="54"/>
      <c r="B15" s="62"/>
      <c r="C15" s="82" t="s">
        <v>10</v>
      </c>
      <c r="D15" s="99"/>
      <c r="E15" s="99"/>
      <c r="F15" s="99"/>
      <c r="G15" s="99"/>
      <c r="H15" s="99"/>
      <c r="I15" s="99"/>
      <c r="J15" s="99"/>
      <c r="K15" s="99"/>
      <c r="L15" s="101"/>
      <c r="M15" s="58"/>
    </row>
    <row r="16" spans="1:14" s="63" customFormat="1" ht="15" customHeight="1">
      <c r="A16" s="54"/>
      <c r="B16" s="62"/>
      <c r="C16" s="82" t="s">
        <v>23</v>
      </c>
      <c r="D16" s="98"/>
      <c r="E16" s="98"/>
      <c r="F16" s="98"/>
      <c r="G16" s="98"/>
      <c r="H16" s="98"/>
      <c r="I16" s="98"/>
      <c r="J16" s="98"/>
      <c r="K16" s="98"/>
      <c r="L16" s="101" t="str">
        <f>IF(D16=0,"-",(((K16/D16)^(1/7))-1))</f>
        <v>-</v>
      </c>
      <c r="M16" s="58"/>
      <c r="N16" s="163"/>
    </row>
    <row r="17" spans="1:14" s="63" customFormat="1" ht="15" customHeight="1">
      <c r="A17" s="54"/>
      <c r="B17" s="62"/>
      <c r="C17" s="74" t="s">
        <v>7</v>
      </c>
      <c r="D17" s="89"/>
      <c r="E17" s="89"/>
      <c r="F17" s="89"/>
      <c r="G17" s="89"/>
      <c r="H17" s="89"/>
      <c r="I17" s="89"/>
      <c r="J17" s="89"/>
      <c r="K17" s="89"/>
      <c r="L17" s="76"/>
      <c r="M17" s="58"/>
    </row>
    <row r="18" spans="1:14" s="63" customFormat="1" ht="15" customHeight="1">
      <c r="A18" s="54"/>
      <c r="B18" s="62"/>
      <c r="C18" s="82" t="s">
        <v>10</v>
      </c>
      <c r="D18" s="99"/>
      <c r="E18" s="99"/>
      <c r="F18" s="99"/>
      <c r="G18" s="99"/>
      <c r="H18" s="99"/>
      <c r="I18" s="99"/>
      <c r="J18" s="99"/>
      <c r="K18" s="99"/>
      <c r="L18" s="101"/>
      <c r="M18" s="58"/>
    </row>
    <row r="19" spans="1:14" s="63" customFormat="1" ht="15" customHeight="1">
      <c r="A19" s="54"/>
      <c r="B19" s="62"/>
      <c r="C19" s="82" t="s">
        <v>23</v>
      </c>
      <c r="D19" s="98"/>
      <c r="E19" s="98"/>
      <c r="F19" s="98"/>
      <c r="G19" s="98"/>
      <c r="H19" s="98"/>
      <c r="I19" s="98"/>
      <c r="J19" s="98"/>
      <c r="K19" s="98"/>
      <c r="L19" s="101" t="str">
        <f>IF(D19=0,"-",(((K19/D19)^(1/7))-1))</f>
        <v>-</v>
      </c>
      <c r="M19" s="58"/>
      <c r="N19" s="164"/>
    </row>
    <row r="20" spans="1:14" s="63" customFormat="1" ht="15" customHeight="1">
      <c r="A20" s="54"/>
      <c r="B20" s="62"/>
      <c r="C20" s="74" t="s">
        <v>8</v>
      </c>
      <c r="D20" s="89"/>
      <c r="E20" s="89"/>
      <c r="F20" s="89"/>
      <c r="G20" s="89"/>
      <c r="H20" s="89"/>
      <c r="I20" s="89"/>
      <c r="J20" s="89"/>
      <c r="K20" s="89"/>
      <c r="L20" s="76"/>
      <c r="M20" s="58"/>
    </row>
    <row r="21" spans="1:14" s="63" customFormat="1" ht="15" customHeight="1">
      <c r="A21" s="54"/>
      <c r="B21" s="62"/>
      <c r="C21" s="82" t="s">
        <v>10</v>
      </c>
      <c r="D21" s="99"/>
      <c r="E21" s="99"/>
      <c r="F21" s="99"/>
      <c r="G21" s="99"/>
      <c r="H21" s="99"/>
      <c r="I21" s="99"/>
      <c r="J21" s="99"/>
      <c r="K21" s="99"/>
      <c r="L21" s="101"/>
      <c r="M21" s="58"/>
      <c r="N21" s="163"/>
    </row>
    <row r="22" spans="1:14" s="63" customFormat="1" ht="15" customHeight="1">
      <c r="A22" s="54"/>
      <c r="B22" s="62"/>
      <c r="C22" s="82" t="s">
        <v>23</v>
      </c>
      <c r="D22" s="98"/>
      <c r="E22" s="98"/>
      <c r="F22" s="98"/>
      <c r="G22" s="98"/>
      <c r="H22" s="98"/>
      <c r="I22" s="98"/>
      <c r="J22" s="98"/>
      <c r="K22" s="98"/>
      <c r="L22" s="101" t="str">
        <f>IF(D22=0,"-",(((K22/D22)^(1/7))-1))</f>
        <v>-</v>
      </c>
      <c r="M22" s="58"/>
      <c r="N22" s="153"/>
    </row>
    <row r="23" spans="1:14" s="63" customFormat="1" ht="15" customHeight="1">
      <c r="A23" s="54"/>
      <c r="B23" s="62"/>
      <c r="C23" s="74" t="s">
        <v>11</v>
      </c>
      <c r="D23" s="75"/>
      <c r="E23" s="75"/>
      <c r="F23" s="75"/>
      <c r="G23" s="75"/>
      <c r="H23" s="75"/>
      <c r="I23" s="75"/>
      <c r="J23" s="75"/>
      <c r="K23" s="75"/>
      <c r="L23" s="76"/>
      <c r="M23" s="58"/>
    </row>
    <row r="24" spans="1:14" s="63" customFormat="1" ht="15" customHeight="1">
      <c r="A24" s="54"/>
      <c r="B24" s="62"/>
      <c r="C24" s="74" t="s">
        <v>10</v>
      </c>
      <c r="D24" s="89"/>
      <c r="E24" s="89"/>
      <c r="F24" s="89"/>
      <c r="G24" s="89"/>
      <c r="H24" s="89"/>
      <c r="I24" s="89"/>
      <c r="J24" s="89"/>
      <c r="K24" s="89"/>
      <c r="L24" s="76"/>
      <c r="M24" s="58"/>
      <c r="N24" s="164"/>
    </row>
    <row r="25" spans="1:14" s="63" customFormat="1" ht="15" customHeight="1">
      <c r="A25" s="54"/>
      <c r="B25" s="62"/>
      <c r="C25" s="74" t="s">
        <v>23</v>
      </c>
      <c r="D25" s="75"/>
      <c r="E25" s="75"/>
      <c r="F25" s="75"/>
      <c r="G25" s="75"/>
      <c r="H25" s="75"/>
      <c r="I25" s="75"/>
      <c r="J25" s="75"/>
      <c r="K25" s="75"/>
      <c r="L25" s="76" t="str">
        <f>IF(D25=0,"-",(((K25/D25)^(1/7))-1))</f>
        <v>-</v>
      </c>
      <c r="M25" s="58"/>
      <c r="N25" s="165"/>
    </row>
    <row r="26" spans="1:14" s="198" customFormat="1" ht="25.5" customHeight="1">
      <c r="A26" s="203"/>
      <c r="B26" s="204"/>
      <c r="C26" s="195"/>
      <c r="D26" s="208"/>
      <c r="E26" s="208"/>
      <c r="F26" s="208"/>
      <c r="G26" s="208"/>
      <c r="H26" s="208"/>
      <c r="I26" s="208"/>
      <c r="J26" s="208"/>
      <c r="K26" s="202"/>
      <c r="L26" s="180" t="s">
        <v>24</v>
      </c>
      <c r="M26" s="205"/>
      <c r="N26" s="191"/>
    </row>
    <row r="27" spans="1:14" s="63" customFormat="1" ht="15" customHeight="1">
      <c r="A27" s="54"/>
      <c r="B27" s="62"/>
      <c r="C27" s="54"/>
      <c r="D27" s="54"/>
      <c r="E27" s="54"/>
      <c r="F27" s="54"/>
      <c r="G27" s="54"/>
      <c r="H27" s="54"/>
      <c r="I27" s="54"/>
      <c r="J27" s="54"/>
      <c r="K27" s="54"/>
      <c r="L27" s="54"/>
      <c r="M27" s="58"/>
    </row>
    <row r="28" spans="1:14" s="63" customFormat="1" ht="15" customHeight="1">
      <c r="A28" s="54"/>
      <c r="B28" s="54"/>
      <c r="C28" s="54"/>
      <c r="D28" s="54"/>
      <c r="E28" s="54"/>
      <c r="F28" s="54"/>
      <c r="G28" s="54"/>
      <c r="H28" s="54"/>
      <c r="I28" s="54"/>
      <c r="J28" s="54"/>
      <c r="K28" s="54"/>
      <c r="L28" s="54"/>
      <c r="M28" s="58"/>
    </row>
    <row r="29" spans="1:14" s="63" customFormat="1" ht="15" customHeight="1">
      <c r="A29" s="54"/>
      <c r="B29" s="54"/>
      <c r="C29" s="54"/>
      <c r="D29" s="54"/>
      <c r="E29" s="54"/>
      <c r="F29" s="54"/>
      <c r="G29" s="54"/>
      <c r="H29" s="54"/>
      <c r="I29" s="104"/>
      <c r="J29" s="104"/>
      <c r="K29" s="104"/>
      <c r="L29" s="54"/>
      <c r="M29" s="58"/>
    </row>
    <row r="30" spans="1:14" s="63" customFormat="1" ht="15" customHeight="1">
      <c r="A30" s="54"/>
      <c r="B30" s="54"/>
      <c r="C30" s="54"/>
      <c r="D30" s="54"/>
      <c r="E30" s="54"/>
      <c r="F30" s="54"/>
      <c r="G30" s="54"/>
      <c r="H30" s="54"/>
      <c r="I30" s="104"/>
      <c r="J30" s="104"/>
      <c r="K30" s="104"/>
      <c r="L30" s="54"/>
      <c r="M30" s="58"/>
    </row>
    <row r="31" spans="1:14" s="63" customFormat="1" ht="15" customHeight="1">
      <c r="A31" s="54"/>
      <c r="B31" s="65"/>
      <c r="C31" s="54"/>
      <c r="D31" s="54"/>
      <c r="E31" s="54"/>
      <c r="F31" s="54"/>
      <c r="G31" s="54"/>
      <c r="H31" s="54"/>
      <c r="I31" s="54"/>
      <c r="J31" s="54"/>
      <c r="K31" s="54"/>
      <c r="L31" s="54"/>
      <c r="M31" s="58"/>
    </row>
    <row r="32" spans="1:14" s="63" customFormat="1" ht="15" customHeight="1">
      <c r="A32" s="54"/>
      <c r="B32" s="54"/>
      <c r="C32" s="54"/>
      <c r="D32" s="54"/>
      <c r="E32" s="54"/>
      <c r="F32" s="54"/>
      <c r="G32" s="54"/>
      <c r="H32" s="54"/>
      <c r="I32" s="54"/>
      <c r="J32" s="54"/>
      <c r="K32" s="54"/>
      <c r="L32" s="54"/>
      <c r="M32" s="54"/>
    </row>
    <row r="33" spans="1:13" s="63" customFormat="1" ht="15" customHeight="1">
      <c r="A33" s="54"/>
      <c r="B33" s="54"/>
      <c r="C33" s="54"/>
      <c r="D33" s="54"/>
      <c r="E33" s="54"/>
      <c r="F33" s="54"/>
      <c r="G33" s="54"/>
      <c r="H33" s="54"/>
      <c r="I33" s="54"/>
      <c r="J33" s="54"/>
      <c r="K33" s="54"/>
      <c r="L33" s="54"/>
      <c r="M33" s="54"/>
    </row>
    <row r="34" spans="1:13" s="63" customFormat="1" ht="15" customHeight="1">
      <c r="A34" s="54"/>
      <c r="B34" s="66"/>
      <c r="C34" s="58"/>
      <c r="D34" s="58"/>
      <c r="E34" s="58"/>
      <c r="F34" s="58"/>
      <c r="G34" s="58"/>
      <c r="H34" s="58"/>
      <c r="I34" s="58"/>
      <c r="J34" s="58"/>
      <c r="K34" s="58"/>
      <c r="L34" s="58"/>
      <c r="M34" s="54"/>
    </row>
    <row r="35" spans="1:13" s="63" customFormat="1" ht="15" customHeight="1">
      <c r="A35" s="54"/>
      <c r="B35" s="67"/>
      <c r="C35" s="58"/>
      <c r="D35" s="67"/>
      <c r="E35" s="58"/>
      <c r="F35" s="58"/>
      <c r="G35" s="58"/>
      <c r="H35" s="58"/>
      <c r="I35" s="58"/>
      <c r="J35" s="58"/>
      <c r="K35" s="58"/>
      <c r="L35" s="58"/>
      <c r="M35" s="54"/>
    </row>
    <row r="36" spans="1:13" s="63" customFormat="1" ht="15" customHeight="1">
      <c r="A36" s="54"/>
      <c r="B36" s="67"/>
      <c r="C36" s="58"/>
      <c r="D36" s="67"/>
      <c r="E36" s="58"/>
      <c r="F36" s="58"/>
      <c r="G36" s="58"/>
      <c r="H36" s="58"/>
      <c r="I36" s="58"/>
      <c r="J36" s="58"/>
      <c r="K36" s="58"/>
      <c r="L36" s="58"/>
      <c r="M36" s="54"/>
    </row>
    <row r="37" spans="1:13" s="63" customFormat="1" ht="15" customHeight="1">
      <c r="A37" s="54"/>
      <c r="B37" s="67"/>
      <c r="C37" s="58"/>
      <c r="D37" s="58"/>
      <c r="E37" s="58"/>
      <c r="F37" s="58"/>
      <c r="G37" s="58"/>
      <c r="H37" s="58"/>
      <c r="I37" s="58"/>
      <c r="J37" s="58"/>
      <c r="K37" s="58"/>
      <c r="L37" s="58"/>
      <c r="M37" s="54"/>
    </row>
    <row r="38" spans="1:13" s="63" customFormat="1" ht="15" customHeight="1">
      <c r="A38" s="54"/>
      <c r="B38" s="54"/>
      <c r="C38" s="54"/>
      <c r="D38" s="54"/>
      <c r="E38" s="54"/>
      <c r="F38" s="54"/>
      <c r="G38" s="54"/>
      <c r="H38" s="54"/>
      <c r="I38" s="54"/>
      <c r="J38" s="54"/>
      <c r="K38" s="54"/>
      <c r="L38" s="54"/>
      <c r="M38" s="54"/>
    </row>
    <row r="39" spans="1:13" s="63" customFormat="1" ht="15" customHeight="1">
      <c r="A39" s="54"/>
      <c r="B39" s="54"/>
      <c r="C39" s="54"/>
      <c r="D39" s="54"/>
      <c r="E39" s="54"/>
      <c r="F39" s="54"/>
      <c r="G39" s="54"/>
      <c r="H39" s="54"/>
      <c r="I39" s="54"/>
      <c r="J39" s="54"/>
      <c r="K39" s="54"/>
      <c r="L39" s="54"/>
      <c r="M39" s="54"/>
    </row>
    <row r="40" spans="1:13" s="63" customFormat="1" ht="15" customHeight="1">
      <c r="A40" s="54"/>
      <c r="B40" s="54"/>
      <c r="C40" s="54"/>
      <c r="D40" s="54"/>
      <c r="E40" s="54"/>
      <c r="F40" s="54"/>
      <c r="G40" s="54"/>
      <c r="H40" s="54"/>
      <c r="I40" s="54"/>
      <c r="J40" s="54"/>
      <c r="K40" s="54"/>
      <c r="L40" s="54"/>
      <c r="M40" s="54"/>
    </row>
    <row r="41" spans="1:13" s="63" customFormat="1" ht="15" customHeight="1">
      <c r="A41" s="54"/>
      <c r="B41" s="54"/>
      <c r="C41" s="54"/>
      <c r="D41" s="54"/>
      <c r="E41" s="54"/>
      <c r="F41" s="54"/>
      <c r="G41" s="54"/>
      <c r="H41" s="54"/>
      <c r="I41" s="54"/>
      <c r="J41" s="54"/>
      <c r="K41" s="54"/>
      <c r="L41" s="54"/>
      <c r="M41" s="54"/>
    </row>
    <row r="42" spans="1:13" s="63" customFormat="1" ht="15" customHeight="1">
      <c r="A42" s="54"/>
      <c r="B42" s="54"/>
      <c r="C42" s="54"/>
      <c r="D42" s="54"/>
      <c r="E42" s="54"/>
      <c r="F42" s="54"/>
      <c r="G42" s="54"/>
      <c r="H42" s="54"/>
      <c r="I42" s="54"/>
      <c r="J42" s="54"/>
      <c r="K42" s="54"/>
      <c r="L42" s="54"/>
      <c r="M42" s="54"/>
    </row>
    <row r="57" spans="2:2" ht="15" customHeight="1">
      <c r="B57" s="62"/>
    </row>
    <row r="74" spans="4:4" ht="15" customHeight="1">
      <c r="D74" s="83"/>
    </row>
  </sheetData>
  <mergeCells count="1">
    <mergeCell ref="C3:L3"/>
  </mergeCells>
  <hyperlinks>
    <hyperlink ref="L1" location="Index!A1" display="Index" xr:uid="{00000000-0004-0000-1000-000000000000}"/>
  </hyperlinks>
  <pageMargins left="0.75" right="0.75" top="1" bottom="1" header="0.5" footer="0.5"/>
  <pageSetup scale="90" orientation="portrait" r:id="rId1"/>
  <headerFooter alignWithMargins="0"/>
  <colBreaks count="1" manualBreakCount="1">
    <brk id="1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00B050"/>
  </sheetPr>
  <dimension ref="A1:L68"/>
  <sheetViews>
    <sheetView workbookViewId="0"/>
  </sheetViews>
  <sheetFormatPr defaultColWidth="9.42578125" defaultRowHeight="15" customHeight="1"/>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2" s="133" customFormat="1" ht="58.2" customHeight="1">
      <c r="B1" s="172"/>
      <c r="C1" s="173"/>
      <c r="E1" s="174"/>
      <c r="L1" s="175" t="s">
        <v>17</v>
      </c>
    </row>
    <row r="2" spans="1:12" s="63" customFormat="1" ht="18" customHeight="1">
      <c r="A2" s="54"/>
      <c r="B2" s="59"/>
      <c r="C2" s="60"/>
      <c r="D2" s="60"/>
      <c r="E2" s="60"/>
      <c r="F2" s="60"/>
      <c r="G2" s="60"/>
      <c r="H2" s="60"/>
      <c r="I2" s="60"/>
      <c r="J2" s="60"/>
      <c r="K2" s="60"/>
      <c r="L2" s="166"/>
    </row>
    <row r="3" spans="1:12" s="63" customFormat="1" ht="18" customHeight="1">
      <c r="A3" s="54"/>
      <c r="B3" s="59"/>
      <c r="C3" s="244" t="str">
        <f>CONCATENATE(Index!C23," ",Index!D23)</f>
        <v>Table 2.13 Front Park Assist Systems</v>
      </c>
      <c r="D3" s="244"/>
      <c r="E3" s="244"/>
      <c r="F3" s="244"/>
      <c r="G3" s="244"/>
      <c r="H3" s="244"/>
      <c r="I3" s="244"/>
      <c r="J3" s="244"/>
      <c r="K3" s="244"/>
      <c r="L3" s="244"/>
    </row>
    <row r="4" spans="1:12" s="63" customFormat="1" ht="30" customHeight="1">
      <c r="A4" s="54"/>
      <c r="B4" s="59"/>
      <c r="C4" s="50"/>
      <c r="D4" s="69">
        <f>2019</f>
        <v>2019</v>
      </c>
      <c r="E4" s="69">
        <f t="shared" ref="E4:K4" si="0">D4+1</f>
        <v>2020</v>
      </c>
      <c r="F4" s="69">
        <f t="shared" si="0"/>
        <v>2021</v>
      </c>
      <c r="G4" s="69">
        <f t="shared" si="0"/>
        <v>2022</v>
      </c>
      <c r="H4" s="69">
        <f t="shared" si="0"/>
        <v>2023</v>
      </c>
      <c r="I4" s="69">
        <f t="shared" si="0"/>
        <v>2024</v>
      </c>
      <c r="J4" s="69">
        <f t="shared" si="0"/>
        <v>2025</v>
      </c>
      <c r="K4" s="69">
        <f t="shared" si="0"/>
        <v>2026</v>
      </c>
      <c r="L4" s="51" t="s">
        <v>114</v>
      </c>
    </row>
    <row r="5" spans="1:12" s="63" customFormat="1" ht="15" customHeight="1">
      <c r="A5" s="54"/>
      <c r="B5" s="59"/>
      <c r="C5" s="71" t="s">
        <v>1</v>
      </c>
      <c r="D5" s="188"/>
      <c r="E5" s="188"/>
      <c r="F5" s="188"/>
      <c r="G5" s="188"/>
      <c r="H5" s="188"/>
      <c r="I5" s="188"/>
      <c r="J5" s="188"/>
      <c r="K5" s="188"/>
      <c r="L5" s="73"/>
    </row>
    <row r="6" spans="1:12" s="63" customFormat="1" ht="15" customHeight="1">
      <c r="A6" s="54"/>
      <c r="B6" s="59"/>
      <c r="C6" s="82" t="s">
        <v>10</v>
      </c>
      <c r="D6" s="99"/>
      <c r="E6" s="99"/>
      <c r="F6" s="99"/>
      <c r="G6" s="99"/>
      <c r="H6" s="99"/>
      <c r="I6" s="99"/>
      <c r="J6" s="99"/>
      <c r="K6" s="99"/>
      <c r="L6" s="101"/>
    </row>
    <row r="7" spans="1:12" s="63" customFormat="1" ht="15" customHeight="1">
      <c r="A7" s="54"/>
      <c r="B7" s="59"/>
      <c r="C7" s="82" t="s">
        <v>23</v>
      </c>
      <c r="D7" s="98"/>
      <c r="E7" s="98"/>
      <c r="F7" s="98"/>
      <c r="G7" s="98"/>
      <c r="H7" s="98"/>
      <c r="I7" s="98"/>
      <c r="J7" s="98"/>
      <c r="K7" s="98"/>
      <c r="L7" s="101" t="str">
        <f>IF(D7=0,"-",(((K7/D7)^(1/7))-1))</f>
        <v>-</v>
      </c>
    </row>
    <row r="8" spans="1:12" s="63" customFormat="1" ht="15" customHeight="1">
      <c r="A8" s="54"/>
      <c r="B8" s="59"/>
      <c r="C8" s="74" t="s">
        <v>4</v>
      </c>
      <c r="D8" s="183"/>
      <c r="E8" s="183"/>
      <c r="F8" s="183"/>
      <c r="G8" s="183"/>
      <c r="H8" s="183"/>
      <c r="I8" s="183"/>
      <c r="J8" s="183"/>
      <c r="K8" s="183"/>
      <c r="L8" s="76"/>
    </row>
    <row r="9" spans="1:12" s="63" customFormat="1" ht="15" customHeight="1">
      <c r="A9" s="54"/>
      <c r="B9" s="59"/>
      <c r="C9" s="82" t="s">
        <v>10</v>
      </c>
      <c r="D9" s="99"/>
      <c r="E9" s="99"/>
      <c r="F9" s="99"/>
      <c r="G9" s="99"/>
      <c r="H9" s="99"/>
      <c r="I9" s="99"/>
      <c r="J9" s="99"/>
      <c r="K9" s="99"/>
      <c r="L9" s="101"/>
    </row>
    <row r="10" spans="1:12" s="63" customFormat="1" ht="15" customHeight="1">
      <c r="A10" s="54"/>
      <c r="B10" s="59"/>
      <c r="C10" s="82" t="s">
        <v>23</v>
      </c>
      <c r="D10" s="98"/>
      <c r="E10" s="98"/>
      <c r="F10" s="98"/>
      <c r="G10" s="98"/>
      <c r="H10" s="98"/>
      <c r="I10" s="98"/>
      <c r="J10" s="98"/>
      <c r="K10" s="98"/>
      <c r="L10" s="101" t="str">
        <f>IF(D10=0,"-",(((K10/D10)^(1/7))-1))</f>
        <v>-</v>
      </c>
    </row>
    <row r="11" spans="1:12" s="63" customFormat="1" ht="15" customHeight="1">
      <c r="A11" s="54"/>
      <c r="B11" s="59"/>
      <c r="C11" s="74" t="s">
        <v>5</v>
      </c>
      <c r="D11" s="89"/>
      <c r="E11" s="89"/>
      <c r="F11" s="89"/>
      <c r="G11" s="89"/>
      <c r="H11" s="89"/>
      <c r="I11" s="89"/>
      <c r="J11" s="89"/>
      <c r="K11" s="89"/>
      <c r="L11" s="76"/>
    </row>
    <row r="12" spans="1:12" s="63" customFormat="1" ht="15" customHeight="1">
      <c r="A12" s="54"/>
      <c r="B12" s="59"/>
      <c r="C12" s="82" t="s">
        <v>10</v>
      </c>
      <c r="D12" s="99"/>
      <c r="E12" s="99"/>
      <c r="F12" s="99"/>
      <c r="G12" s="99"/>
      <c r="H12" s="99"/>
      <c r="I12" s="99"/>
      <c r="J12" s="99"/>
      <c r="K12" s="99"/>
      <c r="L12" s="101"/>
    </row>
    <row r="13" spans="1:12" s="63" customFormat="1" ht="15" customHeight="1">
      <c r="A13" s="54"/>
      <c r="B13" s="59"/>
      <c r="C13" s="82" t="s">
        <v>23</v>
      </c>
      <c r="D13" s="98"/>
      <c r="E13" s="98"/>
      <c r="F13" s="98"/>
      <c r="G13" s="98"/>
      <c r="H13" s="98"/>
      <c r="I13" s="98"/>
      <c r="J13" s="98"/>
      <c r="K13" s="98"/>
      <c r="L13" s="101" t="str">
        <f>IF(D13=0,"-",(((K13/D13)^(1/7))-1))</f>
        <v>-</v>
      </c>
    </row>
    <row r="14" spans="1:12" s="63" customFormat="1" ht="15" customHeight="1">
      <c r="A14" s="54"/>
      <c r="B14" s="59"/>
      <c r="C14" s="74" t="s">
        <v>6</v>
      </c>
      <c r="D14" s="89"/>
      <c r="E14" s="89"/>
      <c r="F14" s="89"/>
      <c r="G14" s="89"/>
      <c r="H14" s="89"/>
      <c r="I14" s="89"/>
      <c r="J14" s="89"/>
      <c r="K14" s="89"/>
      <c r="L14" s="76"/>
    </row>
    <row r="15" spans="1:12" s="63" customFormat="1" ht="15" customHeight="1">
      <c r="A15" s="54"/>
      <c r="B15" s="59"/>
      <c r="C15" s="82" t="s">
        <v>10</v>
      </c>
      <c r="D15" s="99"/>
      <c r="E15" s="99"/>
      <c r="F15" s="99"/>
      <c r="G15" s="99"/>
      <c r="H15" s="99"/>
      <c r="I15" s="99"/>
      <c r="J15" s="99"/>
      <c r="K15" s="99"/>
      <c r="L15" s="101"/>
    </row>
    <row r="16" spans="1:12" s="63" customFormat="1" ht="15" customHeight="1">
      <c r="A16" s="54"/>
      <c r="B16" s="59"/>
      <c r="C16" s="82" t="s">
        <v>23</v>
      </c>
      <c r="D16" s="98"/>
      <c r="E16" s="98"/>
      <c r="F16" s="98"/>
      <c r="G16" s="98"/>
      <c r="H16" s="98"/>
      <c r="I16" s="98"/>
      <c r="J16" s="98"/>
      <c r="K16" s="98"/>
      <c r="L16" s="101" t="str">
        <f>IF(D16=0,"-",(((K16/D16)^(1/7))-1))</f>
        <v>-</v>
      </c>
    </row>
    <row r="17" spans="1:12" s="63" customFormat="1" ht="15" customHeight="1">
      <c r="A17" s="54"/>
      <c r="B17" s="59"/>
      <c r="C17" s="74" t="s">
        <v>7</v>
      </c>
      <c r="D17" s="89"/>
      <c r="E17" s="89"/>
      <c r="F17" s="89"/>
      <c r="G17" s="89"/>
      <c r="H17" s="89"/>
      <c r="I17" s="89"/>
      <c r="J17" s="89"/>
      <c r="K17" s="89"/>
      <c r="L17" s="76"/>
    </row>
    <row r="18" spans="1:12" s="63" customFormat="1" ht="15" customHeight="1">
      <c r="A18" s="54"/>
      <c r="B18" s="59"/>
      <c r="C18" s="82" t="s">
        <v>10</v>
      </c>
      <c r="D18" s="99"/>
      <c r="E18" s="99"/>
      <c r="F18" s="99"/>
      <c r="G18" s="99"/>
      <c r="H18" s="99"/>
      <c r="I18" s="99"/>
      <c r="J18" s="99"/>
      <c r="K18" s="99"/>
      <c r="L18" s="101"/>
    </row>
    <row r="19" spans="1:12" s="63" customFormat="1" ht="15" customHeight="1">
      <c r="A19" s="54"/>
      <c r="B19" s="59"/>
      <c r="C19" s="82" t="s">
        <v>23</v>
      </c>
      <c r="D19" s="98"/>
      <c r="E19" s="98"/>
      <c r="F19" s="98"/>
      <c r="G19" s="98"/>
      <c r="H19" s="98"/>
      <c r="I19" s="98"/>
      <c r="J19" s="98"/>
      <c r="K19" s="98"/>
      <c r="L19" s="101" t="str">
        <f>IF(D19=0,"-",(((K19/D19)^(1/7))-1))</f>
        <v>-</v>
      </c>
    </row>
    <row r="20" spans="1:12" s="63" customFormat="1" ht="15" customHeight="1">
      <c r="A20" s="54"/>
      <c r="B20" s="59"/>
      <c r="C20" s="74" t="s">
        <v>8</v>
      </c>
      <c r="D20" s="89"/>
      <c r="E20" s="89"/>
      <c r="F20" s="89"/>
      <c r="G20" s="89"/>
      <c r="H20" s="89"/>
      <c r="I20" s="89"/>
      <c r="J20" s="89"/>
      <c r="K20" s="89"/>
      <c r="L20" s="76"/>
    </row>
    <row r="21" spans="1:12" s="63" customFormat="1" ht="15" customHeight="1">
      <c r="A21" s="54"/>
      <c r="B21" s="62"/>
      <c r="C21" s="82" t="s">
        <v>10</v>
      </c>
      <c r="D21" s="99"/>
      <c r="E21" s="99"/>
      <c r="F21" s="99"/>
      <c r="G21" s="99"/>
      <c r="H21" s="99"/>
      <c r="I21" s="99"/>
      <c r="J21" s="99"/>
      <c r="K21" s="99"/>
      <c r="L21" s="101"/>
    </row>
    <row r="22" spans="1:12" s="63" customFormat="1" ht="15" customHeight="1">
      <c r="A22" s="54"/>
      <c r="B22" s="62"/>
      <c r="C22" s="82" t="s">
        <v>23</v>
      </c>
      <c r="D22" s="98"/>
      <c r="E22" s="98"/>
      <c r="F22" s="98"/>
      <c r="G22" s="98"/>
      <c r="H22" s="98"/>
      <c r="I22" s="98"/>
      <c r="J22" s="98"/>
      <c r="K22" s="98"/>
      <c r="L22" s="101" t="str">
        <f>IF(D22=0,"-",(((K22/D22)^(1/7))-1))</f>
        <v>-</v>
      </c>
    </row>
    <row r="23" spans="1:12" ht="15" customHeight="1">
      <c r="C23" s="74" t="s">
        <v>11</v>
      </c>
      <c r="D23" s="75"/>
      <c r="E23" s="75"/>
      <c r="F23" s="75"/>
      <c r="G23" s="75"/>
      <c r="H23" s="75"/>
      <c r="I23" s="75"/>
      <c r="J23" s="75"/>
      <c r="K23" s="75"/>
      <c r="L23" s="76"/>
    </row>
    <row r="24" spans="1:12" ht="15" customHeight="1">
      <c r="C24" s="74" t="s">
        <v>10</v>
      </c>
      <c r="D24" s="89"/>
      <c r="E24" s="89"/>
      <c r="F24" s="89"/>
      <c r="G24" s="89"/>
      <c r="H24" s="89"/>
      <c r="I24" s="89"/>
      <c r="J24" s="89"/>
      <c r="K24" s="89"/>
      <c r="L24" s="76"/>
    </row>
    <row r="25" spans="1:12" ht="15" customHeight="1">
      <c r="C25" s="74" t="s">
        <v>23</v>
      </c>
      <c r="D25" s="75"/>
      <c r="E25" s="75"/>
      <c r="F25" s="75"/>
      <c r="G25" s="75"/>
      <c r="H25" s="75"/>
      <c r="I25" s="75"/>
      <c r="J25" s="75"/>
      <c r="K25" s="75"/>
      <c r="L25" s="76" t="str">
        <f>IF(D25=0,"-",(((K25/D25)^(1/7))-1))</f>
        <v>-</v>
      </c>
    </row>
    <row r="26" spans="1:12" s="181" customFormat="1" ht="25.5" customHeight="1">
      <c r="C26" s="219"/>
      <c r="D26" s="208"/>
      <c r="E26" s="208"/>
      <c r="F26" s="208"/>
      <c r="G26" s="208"/>
      <c r="H26" s="208"/>
      <c r="I26" s="208"/>
      <c r="J26" s="208"/>
      <c r="K26" s="202"/>
      <c r="L26" s="180" t="s">
        <v>24</v>
      </c>
    </row>
    <row r="28" spans="1:12" ht="15" customHeight="1">
      <c r="B28" s="66"/>
      <c r="C28" s="58"/>
      <c r="D28" s="58"/>
      <c r="E28" s="58"/>
      <c r="F28" s="58"/>
      <c r="G28" s="58"/>
      <c r="H28" s="58"/>
      <c r="I28" s="58"/>
      <c r="J28" s="58"/>
      <c r="K28" s="58"/>
    </row>
    <row r="29" spans="1:12" ht="15" customHeight="1">
      <c r="B29" s="67"/>
      <c r="C29" s="58"/>
      <c r="D29" s="67"/>
      <c r="E29" s="58"/>
      <c r="F29" s="58"/>
      <c r="G29" s="58"/>
      <c r="H29" s="58"/>
      <c r="I29" s="58"/>
      <c r="J29" s="58"/>
      <c r="K29" s="58"/>
    </row>
    <row r="30" spans="1:12" ht="15" customHeight="1">
      <c r="B30" s="67"/>
      <c r="C30" s="58"/>
      <c r="D30" s="67"/>
      <c r="E30" s="58"/>
      <c r="F30" s="58"/>
      <c r="G30" s="58"/>
      <c r="H30" s="58"/>
      <c r="I30" s="58"/>
      <c r="J30" s="58"/>
      <c r="K30" s="58"/>
    </row>
    <row r="31" spans="1:12" ht="15" customHeight="1">
      <c r="B31" s="67"/>
      <c r="C31" s="58"/>
      <c r="D31" s="58"/>
      <c r="E31" s="58"/>
      <c r="F31" s="58"/>
      <c r="G31" s="58"/>
      <c r="H31" s="58"/>
      <c r="I31" s="58"/>
      <c r="J31" s="58"/>
      <c r="K31" s="58"/>
    </row>
    <row r="51" spans="2:2" ht="15" customHeight="1">
      <c r="B51" s="62"/>
    </row>
    <row r="68" spans="4:4" ht="15" customHeight="1">
      <c r="D68" s="83"/>
    </row>
  </sheetData>
  <mergeCells count="1">
    <mergeCell ref="C3:L3"/>
  </mergeCells>
  <hyperlinks>
    <hyperlink ref="L1" location="Index!A1" display="Index" xr:uid="{00000000-0004-0000-1100-000000000000}"/>
  </hyperlinks>
  <pageMargins left="0.75" right="0.75" top="1" bottom="1" header="0.5" footer="0.5"/>
  <pageSetup scale="8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0070C0"/>
  </sheetPr>
  <dimension ref="B2:AA88"/>
  <sheetViews>
    <sheetView workbookViewId="0"/>
  </sheetViews>
  <sheetFormatPr defaultColWidth="9.42578125" defaultRowHeight="10.199999999999999"/>
  <cols>
    <col min="1" max="2" width="9.42578125" style="4"/>
    <col min="3" max="3" width="18.28515625" style="4" customWidth="1"/>
    <col min="4" max="15" width="8.28515625" style="4" customWidth="1"/>
    <col min="16" max="16" width="10.85546875" style="4" customWidth="1"/>
    <col min="17" max="16384" width="9.42578125" style="4"/>
  </cols>
  <sheetData>
    <row r="2" spans="2:27" ht="54.75" customHeight="1">
      <c r="B2" s="1"/>
      <c r="C2" s="2"/>
      <c r="D2" s="2"/>
      <c r="E2" s="2"/>
      <c r="F2" s="2"/>
      <c r="G2" s="2"/>
      <c r="H2" s="2"/>
      <c r="I2" s="2"/>
      <c r="J2" s="2"/>
      <c r="K2" s="2"/>
      <c r="L2" s="2"/>
      <c r="M2" s="2"/>
      <c r="N2" s="2"/>
      <c r="O2" s="2"/>
      <c r="P2" s="41"/>
    </row>
    <row r="3" spans="2:27" ht="11.4" customHeight="1">
      <c r="B3" s="5"/>
      <c r="C3" s="6" t="e">
        <f>CONCATENATE("Table"," ",Index!#REF!)</f>
        <v>#REF!</v>
      </c>
      <c r="D3" s="2"/>
      <c r="E3" s="2"/>
      <c r="F3" s="2"/>
      <c r="G3" s="2"/>
      <c r="H3" s="2"/>
      <c r="I3" s="2"/>
      <c r="J3" s="2"/>
      <c r="K3" s="2"/>
      <c r="L3" s="2"/>
      <c r="M3" s="2"/>
      <c r="N3" s="2"/>
      <c r="O3" s="2"/>
      <c r="P3" s="3"/>
      <c r="Q3" s="7"/>
    </row>
    <row r="4" spans="2:27" ht="18" customHeight="1">
      <c r="B4" s="5"/>
      <c r="C4" s="249" t="e">
        <f>Index!#REF!</f>
        <v>#REF!</v>
      </c>
      <c r="D4" s="249"/>
      <c r="E4" s="249"/>
      <c r="F4" s="249"/>
      <c r="G4" s="249"/>
      <c r="H4" s="249"/>
      <c r="I4" s="249"/>
      <c r="J4" s="249"/>
      <c r="K4" s="249"/>
      <c r="L4" s="249"/>
      <c r="M4" s="249"/>
      <c r="N4" s="249"/>
      <c r="O4" s="249"/>
      <c r="P4" s="8"/>
      <c r="Q4" s="9"/>
      <c r="R4" s="10"/>
      <c r="S4" s="11"/>
      <c r="T4" s="11"/>
      <c r="U4" s="11"/>
      <c r="V4" s="11"/>
      <c r="W4" s="11"/>
    </row>
    <row r="5" spans="2:27" ht="20.100000000000001" customHeight="1">
      <c r="B5" s="5"/>
      <c r="C5" s="12"/>
      <c r="D5" s="13">
        <v>2010</v>
      </c>
      <c r="E5" s="13">
        <f>D5+1</f>
        <v>2011</v>
      </c>
      <c r="F5" s="13">
        <f t="shared" ref="F5:O5" si="0">E5+1</f>
        <v>2012</v>
      </c>
      <c r="G5" s="13">
        <f t="shared" si="0"/>
        <v>2013</v>
      </c>
      <c r="H5" s="13">
        <f t="shared" si="0"/>
        <v>2014</v>
      </c>
      <c r="I5" s="13">
        <f t="shared" si="0"/>
        <v>2015</v>
      </c>
      <c r="J5" s="13">
        <f t="shared" si="0"/>
        <v>2016</v>
      </c>
      <c r="K5" s="13">
        <f t="shared" si="0"/>
        <v>2017</v>
      </c>
      <c r="L5" s="13">
        <f t="shared" si="0"/>
        <v>2018</v>
      </c>
      <c r="M5" s="13">
        <f t="shared" si="0"/>
        <v>2019</v>
      </c>
      <c r="N5" s="13">
        <f t="shared" si="0"/>
        <v>2020</v>
      </c>
      <c r="O5" s="13">
        <f t="shared" si="0"/>
        <v>2021</v>
      </c>
      <c r="Q5" s="14"/>
      <c r="R5" s="10"/>
      <c r="S5" s="11"/>
      <c r="T5" s="11"/>
      <c r="U5" s="11"/>
      <c r="V5" s="11"/>
      <c r="W5" s="11"/>
      <c r="AA5" s="15"/>
    </row>
    <row r="6" spans="2:27" ht="11.4" customHeight="1">
      <c r="B6" s="5"/>
      <c r="C6" s="16" t="s">
        <v>1</v>
      </c>
      <c r="D6" s="17"/>
      <c r="E6" s="17"/>
      <c r="F6" s="17"/>
      <c r="G6" s="17"/>
      <c r="H6" s="17"/>
      <c r="I6" s="17"/>
      <c r="J6" s="17"/>
      <c r="K6" s="17"/>
      <c r="L6" s="17"/>
      <c r="M6" s="17"/>
      <c r="N6" s="17"/>
      <c r="O6" s="17"/>
      <c r="Q6" s="14"/>
      <c r="R6" s="10"/>
      <c r="S6" s="11"/>
      <c r="T6" s="11"/>
      <c r="U6" s="11"/>
      <c r="V6" s="11"/>
      <c r="W6" s="11"/>
    </row>
    <row r="7" spans="2:27" ht="11.4" customHeight="1">
      <c r="B7" s="5"/>
      <c r="C7" s="35" t="s">
        <v>13</v>
      </c>
      <c r="D7" s="44">
        <v>0.56000000000000005</v>
      </c>
      <c r="E7" s="44">
        <v>0.50719999999999987</v>
      </c>
      <c r="F7" s="44">
        <v>0.45791999999999988</v>
      </c>
      <c r="G7" s="44">
        <v>0.43623679999999987</v>
      </c>
      <c r="H7" s="44">
        <v>0.42496153599999986</v>
      </c>
      <c r="I7" s="44">
        <v>0.43646230527999985</v>
      </c>
      <c r="J7" s="44">
        <v>0.46463919001599985</v>
      </c>
      <c r="K7" s="44">
        <v>0.5342360953139198</v>
      </c>
      <c r="L7" s="44">
        <v>0.6041006810168319</v>
      </c>
      <c r="M7" s="44">
        <v>0.64764960610498035</v>
      </c>
      <c r="N7" s="44">
        <v>0.68640814943343254</v>
      </c>
      <c r="O7" s="44">
        <v>0.68640814943343254</v>
      </c>
      <c r="Q7" s="14"/>
      <c r="R7" s="10"/>
      <c r="S7" s="11"/>
      <c r="T7" s="11"/>
      <c r="U7" s="11"/>
      <c r="V7" s="11"/>
      <c r="W7" s="11"/>
    </row>
    <row r="8" spans="2:27" ht="11.4" customHeight="1">
      <c r="B8" s="5"/>
      <c r="C8" s="35" t="s">
        <v>14</v>
      </c>
      <c r="D8" s="44">
        <v>0.44</v>
      </c>
      <c r="E8" s="44">
        <v>0.49280000000000007</v>
      </c>
      <c r="F8" s="44">
        <v>0.54208000000000012</v>
      </c>
      <c r="G8" s="44">
        <v>0.56376320000000013</v>
      </c>
      <c r="H8" s="44">
        <v>0.57503846400000014</v>
      </c>
      <c r="I8" s="44">
        <v>0.56353769472000015</v>
      </c>
      <c r="J8" s="44">
        <v>0.53536080998400015</v>
      </c>
      <c r="K8" s="44">
        <v>0.46576390468608014</v>
      </c>
      <c r="L8" s="44">
        <v>0.3958993189831681</v>
      </c>
      <c r="M8" s="44">
        <v>0.3523503938950196</v>
      </c>
      <c r="N8" s="44">
        <v>0.31359185056656746</v>
      </c>
      <c r="O8" s="44">
        <v>0.31359185056656746</v>
      </c>
      <c r="Q8" s="14"/>
      <c r="R8" s="10"/>
      <c r="S8" s="11"/>
      <c r="T8" s="11"/>
      <c r="U8" s="11"/>
      <c r="V8" s="11"/>
      <c r="W8" s="11"/>
    </row>
    <row r="9" spans="2:27" ht="11.4" customHeight="1">
      <c r="B9" s="5"/>
      <c r="C9" s="35" t="s">
        <v>16</v>
      </c>
      <c r="D9" s="42">
        <v>5.76</v>
      </c>
      <c r="E9" s="42">
        <v>5.9712000000000005</v>
      </c>
      <c r="F9" s="42">
        <v>6.1683199999999996</v>
      </c>
      <c r="G9" s="42">
        <v>6.2550528000000014</v>
      </c>
      <c r="H9" s="42">
        <v>6.3001538559999997</v>
      </c>
      <c r="I9" s="42">
        <v>6.2541507788800006</v>
      </c>
      <c r="J9" s="42">
        <v>6.1414432399360006</v>
      </c>
      <c r="K9" s="42">
        <v>5.8630556187443208</v>
      </c>
      <c r="L9" s="42">
        <v>5.5835972759326724</v>
      </c>
      <c r="M9" s="42">
        <v>5.4094015755800786</v>
      </c>
      <c r="N9" s="42">
        <v>5.2543674022662685</v>
      </c>
      <c r="O9" s="42">
        <v>5.9407755516997023</v>
      </c>
      <c r="Q9" s="14"/>
      <c r="R9" s="10"/>
      <c r="S9" s="11"/>
      <c r="T9" s="11"/>
      <c r="U9" s="11"/>
      <c r="V9" s="11"/>
      <c r="W9" s="11"/>
    </row>
    <row r="10" spans="2:27" ht="11.4" customHeight="1">
      <c r="B10" s="5"/>
      <c r="C10" s="18"/>
      <c r="D10" s="19"/>
      <c r="E10" s="20"/>
      <c r="F10" s="20"/>
      <c r="G10" s="20"/>
      <c r="H10" s="20"/>
      <c r="I10" s="20"/>
      <c r="J10" s="20"/>
      <c r="K10" s="20"/>
      <c r="L10" s="20"/>
      <c r="M10" s="20"/>
      <c r="N10" s="20"/>
      <c r="O10" s="20"/>
      <c r="Q10" s="9"/>
      <c r="R10" s="10"/>
      <c r="S10" s="11"/>
      <c r="T10" s="11"/>
      <c r="U10" s="11"/>
      <c r="V10" s="11"/>
      <c r="W10" s="11"/>
    </row>
    <row r="11" spans="2:27" ht="11.4" customHeight="1">
      <c r="B11" s="5"/>
      <c r="C11" s="21" t="s">
        <v>4</v>
      </c>
      <c r="D11" s="17"/>
      <c r="E11" s="17"/>
      <c r="F11" s="17"/>
      <c r="G11" s="17"/>
      <c r="H11" s="17"/>
      <c r="I11" s="17"/>
      <c r="J11" s="17"/>
      <c r="K11" s="17"/>
      <c r="L11" s="17"/>
      <c r="M11" s="17"/>
      <c r="N11" s="17"/>
      <c r="O11" s="17"/>
      <c r="Q11" s="9"/>
      <c r="R11" s="10"/>
      <c r="S11" s="11"/>
      <c r="T11" s="11"/>
      <c r="U11" s="11"/>
      <c r="V11" s="11"/>
      <c r="W11" s="11"/>
    </row>
    <row r="12" spans="2:27" ht="11.4" customHeight="1">
      <c r="B12" s="5"/>
      <c r="C12" s="35" t="s">
        <v>13</v>
      </c>
      <c r="D12" s="44">
        <v>0.43999999999999995</v>
      </c>
      <c r="E12" s="44">
        <v>0.42000000000000004</v>
      </c>
      <c r="F12" s="44">
        <v>0.4</v>
      </c>
      <c r="G12" s="44">
        <v>0.39</v>
      </c>
      <c r="H12" s="44">
        <v>0.35</v>
      </c>
      <c r="I12" s="44">
        <v>0.32999999999999996</v>
      </c>
      <c r="J12" s="44">
        <v>0.33999999999999997</v>
      </c>
      <c r="K12" s="44">
        <v>0.33999999999999997</v>
      </c>
      <c r="L12" s="44">
        <v>0.19999999999999996</v>
      </c>
      <c r="M12" s="44">
        <v>0.17000000000000004</v>
      </c>
      <c r="N12" s="44">
        <v>0.16000000000000003</v>
      </c>
      <c r="O12" s="44">
        <v>0.16000000000000003</v>
      </c>
      <c r="Q12" s="9"/>
      <c r="R12" s="10"/>
      <c r="S12" s="11"/>
      <c r="T12" s="11"/>
      <c r="U12" s="11"/>
      <c r="V12" s="11"/>
      <c r="W12" s="11"/>
    </row>
    <row r="13" spans="2:27" ht="11.4" customHeight="1">
      <c r="B13" s="5"/>
      <c r="C13" s="35" t="s">
        <v>14</v>
      </c>
      <c r="D13" s="44">
        <v>0.56000000000000005</v>
      </c>
      <c r="E13" s="44">
        <v>0.57999999999999996</v>
      </c>
      <c r="F13" s="44">
        <v>0.6</v>
      </c>
      <c r="G13" s="44">
        <v>0.61</v>
      </c>
      <c r="H13" s="44">
        <v>0.65</v>
      </c>
      <c r="I13" s="44">
        <v>0.67</v>
      </c>
      <c r="J13" s="44">
        <v>0.66</v>
      </c>
      <c r="K13" s="44">
        <v>0.66</v>
      </c>
      <c r="L13" s="44">
        <v>0.8</v>
      </c>
      <c r="M13" s="44">
        <v>0.83</v>
      </c>
      <c r="N13" s="44">
        <v>0.84</v>
      </c>
      <c r="O13" s="44">
        <v>0.84</v>
      </c>
      <c r="Q13" s="9"/>
      <c r="R13" s="10"/>
      <c r="S13" s="11"/>
      <c r="T13" s="11"/>
      <c r="U13" s="11"/>
      <c r="V13" s="11"/>
      <c r="W13" s="11"/>
    </row>
    <row r="14" spans="2:27" ht="11.4" customHeight="1">
      <c r="B14" s="5"/>
      <c r="C14" s="35" t="s">
        <v>16</v>
      </c>
      <c r="D14" s="42">
        <v>6.2400000000000011</v>
      </c>
      <c r="E14" s="42">
        <v>6.32</v>
      </c>
      <c r="F14" s="42">
        <v>6.4</v>
      </c>
      <c r="G14" s="42">
        <v>6.44</v>
      </c>
      <c r="H14" s="42">
        <v>6.9250000000000007</v>
      </c>
      <c r="I14" s="42">
        <v>7.0150000000000006</v>
      </c>
      <c r="J14" s="42">
        <v>6.9700000000000006</v>
      </c>
      <c r="K14" s="42">
        <v>6.97</v>
      </c>
      <c r="L14" s="42">
        <v>8.0000000000000018</v>
      </c>
      <c r="M14" s="42">
        <v>8.15</v>
      </c>
      <c r="N14" s="42">
        <v>8.1999999999999993</v>
      </c>
      <c r="O14" s="42">
        <v>8.36</v>
      </c>
      <c r="Q14" s="9"/>
      <c r="R14" s="10"/>
      <c r="S14" s="11"/>
      <c r="T14" s="11"/>
      <c r="U14" s="11"/>
      <c r="V14" s="11"/>
      <c r="W14" s="11"/>
    </row>
    <row r="15" spans="2:27" ht="11.4" customHeight="1">
      <c r="B15" s="5"/>
      <c r="C15" s="22"/>
      <c r="D15" s="19"/>
      <c r="E15" s="20"/>
      <c r="F15" s="20"/>
      <c r="G15" s="20"/>
      <c r="H15" s="20"/>
      <c r="I15" s="20"/>
      <c r="J15" s="20"/>
      <c r="K15" s="20"/>
      <c r="L15" s="20"/>
      <c r="M15" s="20"/>
      <c r="N15" s="20"/>
      <c r="O15" s="20"/>
      <c r="Q15" s="9"/>
      <c r="R15" s="10"/>
      <c r="S15" s="11"/>
      <c r="T15" s="11"/>
      <c r="U15" s="11"/>
      <c r="V15" s="11"/>
      <c r="W15" s="11"/>
    </row>
    <row r="16" spans="2:27" ht="11.4" customHeight="1">
      <c r="B16" s="5"/>
      <c r="C16" s="21" t="s">
        <v>5</v>
      </c>
      <c r="D16" s="17"/>
      <c r="E16" s="17"/>
      <c r="F16" s="17"/>
      <c r="G16" s="17"/>
      <c r="H16" s="17"/>
      <c r="I16" s="17"/>
      <c r="J16" s="17"/>
      <c r="K16" s="17"/>
      <c r="L16" s="17"/>
      <c r="M16" s="17"/>
      <c r="N16" s="17"/>
      <c r="O16" s="17"/>
      <c r="Q16" s="9"/>
      <c r="R16" s="10"/>
      <c r="S16" s="11"/>
      <c r="T16" s="11"/>
      <c r="U16" s="11"/>
      <c r="V16" s="11"/>
      <c r="W16" s="11"/>
    </row>
    <row r="17" spans="2:23" s="37" customFormat="1" ht="11.4" customHeight="1">
      <c r="B17" s="36"/>
      <c r="C17" s="35" t="s">
        <v>13</v>
      </c>
      <c r="D17" s="44">
        <v>0.59000000000000008</v>
      </c>
      <c r="E17" s="44">
        <v>0.57974999999999999</v>
      </c>
      <c r="F17" s="44">
        <v>0.56924375000000005</v>
      </c>
      <c r="G17" s="44">
        <v>0.54555215625000009</v>
      </c>
      <c r="H17" s="44">
        <v>0.52055752484375017</v>
      </c>
      <c r="I17" s="44">
        <v>0.49418818871015646</v>
      </c>
      <c r="J17" s="44">
        <v>0.46636853908921505</v>
      </c>
      <c r="K17" s="44">
        <v>0.45302775256644545</v>
      </c>
      <c r="L17" s="44">
        <v>0.43935344638060658</v>
      </c>
      <c r="M17" s="44">
        <v>0.42533728254012182</v>
      </c>
      <c r="N17" s="44">
        <v>0.41097071460362489</v>
      </c>
      <c r="O17" s="44">
        <v>0.39624498246871553</v>
      </c>
      <c r="Q17" s="38"/>
      <c r="R17" s="39"/>
      <c r="S17" s="40"/>
      <c r="T17" s="40"/>
      <c r="U17" s="40"/>
      <c r="V17" s="40"/>
      <c r="W17" s="40"/>
    </row>
    <row r="18" spans="2:23" s="37" customFormat="1" ht="11.4" customHeight="1">
      <c r="B18" s="36"/>
      <c r="C18" s="35" t="s">
        <v>14</v>
      </c>
      <c r="D18" s="44">
        <v>0.41</v>
      </c>
      <c r="E18" s="44">
        <v>0.42024999999999996</v>
      </c>
      <c r="F18" s="44">
        <v>0.4307562499999999</v>
      </c>
      <c r="G18" s="44">
        <v>0.45444784374999986</v>
      </c>
      <c r="H18" s="44">
        <v>0.47944247515624983</v>
      </c>
      <c r="I18" s="44">
        <v>0.50581181128984354</v>
      </c>
      <c r="J18" s="44">
        <v>0.53363146091078495</v>
      </c>
      <c r="K18" s="44">
        <v>0.54697224743355455</v>
      </c>
      <c r="L18" s="44">
        <v>0.56064655361939342</v>
      </c>
      <c r="M18" s="44">
        <v>0.57466271745987818</v>
      </c>
      <c r="N18" s="44">
        <v>0.58902928539637511</v>
      </c>
      <c r="O18" s="44">
        <v>0.60375501753128447</v>
      </c>
      <c r="Q18" s="38"/>
      <c r="R18" s="39"/>
      <c r="S18" s="40"/>
      <c r="T18" s="40"/>
      <c r="U18" s="40"/>
      <c r="V18" s="40"/>
      <c r="W18" s="40"/>
    </row>
    <row r="19" spans="2:23" s="37" customFormat="1" ht="11.4" customHeight="1">
      <c r="B19" s="36"/>
      <c r="C19" s="35" t="s">
        <v>16</v>
      </c>
      <c r="D19" s="42">
        <v>5.0500000000000007</v>
      </c>
      <c r="E19" s="42">
        <v>5.1012499999999994</v>
      </c>
      <c r="F19" s="42">
        <v>5.1537812499999998</v>
      </c>
      <c r="G19" s="42">
        <v>5.2722392187499993</v>
      </c>
      <c r="H19" s="42">
        <v>5.9177699006249993</v>
      </c>
      <c r="I19" s="42">
        <v>6.023247245159375</v>
      </c>
      <c r="J19" s="42">
        <v>6.1345258436431394</v>
      </c>
      <c r="K19" s="42">
        <v>6.1878889897342182</v>
      </c>
      <c r="L19" s="42">
        <v>6.2425862144775728</v>
      </c>
      <c r="M19" s="42">
        <v>6.2986508698395118</v>
      </c>
      <c r="N19" s="42">
        <v>6.3561171415855</v>
      </c>
      <c r="O19" s="42">
        <v>7.415020070125137</v>
      </c>
      <c r="Q19" s="38"/>
      <c r="R19" s="39"/>
      <c r="S19" s="40"/>
      <c r="T19" s="40"/>
      <c r="U19" s="40"/>
      <c r="V19" s="40"/>
      <c r="W19" s="40"/>
    </row>
    <row r="20" spans="2:23" ht="11.4" customHeight="1">
      <c r="B20" s="5"/>
      <c r="C20" s="22"/>
      <c r="D20" s="19"/>
      <c r="E20" s="19"/>
      <c r="F20" s="19"/>
      <c r="G20" s="19"/>
      <c r="H20" s="19"/>
      <c r="I20" s="19"/>
      <c r="J20" s="19"/>
      <c r="K20" s="19"/>
      <c r="L20" s="19"/>
      <c r="M20" s="19"/>
      <c r="N20" s="19"/>
      <c r="O20" s="19"/>
      <c r="Q20" s="9"/>
      <c r="R20" s="10"/>
      <c r="S20" s="11"/>
      <c r="T20" s="11"/>
      <c r="U20" s="11"/>
      <c r="V20" s="11"/>
      <c r="W20" s="11"/>
    </row>
    <row r="21" spans="2:23" ht="11.4" customHeight="1">
      <c r="B21" s="5"/>
      <c r="C21" s="21" t="s">
        <v>6</v>
      </c>
      <c r="D21" s="17"/>
      <c r="E21" s="17"/>
      <c r="F21" s="17"/>
      <c r="G21" s="17"/>
      <c r="H21" s="17"/>
      <c r="I21" s="17"/>
      <c r="J21" s="17"/>
      <c r="K21" s="17"/>
      <c r="L21" s="17"/>
      <c r="M21" s="17"/>
      <c r="N21" s="17"/>
      <c r="O21" s="17"/>
      <c r="Q21" s="9"/>
      <c r="R21" s="10"/>
      <c r="S21" s="11"/>
      <c r="T21" s="11"/>
      <c r="U21" s="11"/>
      <c r="V21" s="11"/>
      <c r="W21" s="11"/>
    </row>
    <row r="22" spans="2:23" ht="11.4" customHeight="1">
      <c r="B22" s="5"/>
      <c r="C22" s="35" t="s">
        <v>13</v>
      </c>
      <c r="D22" s="44">
        <v>0.75</v>
      </c>
      <c r="E22" s="44">
        <v>0.7</v>
      </c>
      <c r="F22" s="44">
        <v>0.64</v>
      </c>
      <c r="G22" s="44">
        <v>0.58600000000000008</v>
      </c>
      <c r="H22" s="44">
        <v>0.52390000000000003</v>
      </c>
      <c r="I22" s="44">
        <v>0.4762900000000001</v>
      </c>
      <c r="J22" s="44">
        <v>0.42391900000000005</v>
      </c>
      <c r="K22" s="44">
        <v>0.41239738000000004</v>
      </c>
      <c r="L22" s="44">
        <v>0.40064532760000005</v>
      </c>
      <c r="M22" s="44">
        <v>0.38865823415200007</v>
      </c>
      <c r="N22" s="44">
        <v>0.37643139883504007</v>
      </c>
      <c r="O22" s="44">
        <v>0.36396002681174089</v>
      </c>
      <c r="Q22" s="9"/>
      <c r="R22" s="10"/>
      <c r="S22" s="11"/>
      <c r="T22" s="11"/>
      <c r="U22" s="11"/>
      <c r="V22" s="11"/>
      <c r="W22" s="11"/>
    </row>
    <row r="23" spans="2:23" ht="11.4" customHeight="1">
      <c r="B23" s="5"/>
      <c r="C23" s="35" t="s">
        <v>14</v>
      </c>
      <c r="D23" s="44">
        <v>0.25</v>
      </c>
      <c r="E23" s="44">
        <v>0.3</v>
      </c>
      <c r="F23" s="44">
        <v>0.36</v>
      </c>
      <c r="G23" s="44">
        <v>0.41399999999999998</v>
      </c>
      <c r="H23" s="44">
        <v>0.47609999999999991</v>
      </c>
      <c r="I23" s="44">
        <v>0.5237099999999999</v>
      </c>
      <c r="J23" s="44">
        <v>0.57608099999999995</v>
      </c>
      <c r="K23" s="44">
        <v>0.58760261999999996</v>
      </c>
      <c r="L23" s="44">
        <v>0.59935467239999995</v>
      </c>
      <c r="M23" s="44">
        <v>0.61134176584799993</v>
      </c>
      <c r="N23" s="44">
        <v>0.62356860116495993</v>
      </c>
      <c r="O23" s="44">
        <v>0.63603997318825911</v>
      </c>
      <c r="Q23" s="9"/>
      <c r="R23" s="10"/>
      <c r="S23" s="11"/>
      <c r="T23" s="11"/>
      <c r="U23" s="11"/>
      <c r="V23" s="11"/>
      <c r="W23" s="11"/>
    </row>
    <row r="24" spans="2:23" ht="11.4" customHeight="1">
      <c r="B24" s="5"/>
      <c r="C24" s="35" t="s">
        <v>16</v>
      </c>
      <c r="D24" s="42">
        <v>4.25</v>
      </c>
      <c r="E24" s="42">
        <v>4.5</v>
      </c>
      <c r="F24" s="42">
        <v>4.8</v>
      </c>
      <c r="G24" s="42">
        <v>5.0699999999999994</v>
      </c>
      <c r="H24" s="42">
        <v>5.3804999999999996</v>
      </c>
      <c r="I24" s="42">
        <v>5.618549999999999</v>
      </c>
      <c r="J24" s="42">
        <v>6.3043239999999994</v>
      </c>
      <c r="K24" s="42">
        <v>6.3504104799999999</v>
      </c>
      <c r="L24" s="42">
        <v>6.3974186895999994</v>
      </c>
      <c r="M24" s="42">
        <v>6.4453670633919993</v>
      </c>
      <c r="N24" s="42">
        <v>6.4942744046598397</v>
      </c>
      <c r="O24" s="42">
        <v>7.1801998659412956</v>
      </c>
      <c r="Q24" s="9"/>
      <c r="R24" s="10"/>
      <c r="S24" s="11"/>
      <c r="T24" s="11"/>
      <c r="U24" s="11"/>
      <c r="V24" s="11"/>
      <c r="W24" s="11"/>
    </row>
    <row r="25" spans="2:23" ht="11.4" customHeight="1">
      <c r="B25" s="5"/>
      <c r="C25" s="22"/>
      <c r="D25" s="19"/>
      <c r="E25" s="19"/>
      <c r="F25" s="19"/>
      <c r="G25" s="19"/>
      <c r="H25" s="19"/>
      <c r="I25" s="19"/>
      <c r="J25" s="19"/>
      <c r="K25" s="19"/>
      <c r="L25" s="19"/>
      <c r="M25" s="19"/>
      <c r="N25" s="19"/>
      <c r="O25" s="19"/>
      <c r="Q25" s="9"/>
      <c r="R25" s="10"/>
      <c r="S25" s="11"/>
      <c r="T25" s="11"/>
      <c r="U25" s="11"/>
      <c r="V25" s="11"/>
      <c r="W25" s="11"/>
    </row>
    <row r="26" spans="2:23" ht="11.4" customHeight="1">
      <c r="B26" s="5"/>
      <c r="C26" s="21" t="s">
        <v>7</v>
      </c>
      <c r="D26" s="17"/>
      <c r="E26" s="17"/>
      <c r="F26" s="17"/>
      <c r="G26" s="17"/>
      <c r="H26" s="17"/>
      <c r="I26" s="17"/>
      <c r="J26" s="17"/>
      <c r="K26" s="17"/>
      <c r="L26" s="17"/>
      <c r="M26" s="17"/>
      <c r="N26" s="17"/>
      <c r="O26" s="17"/>
      <c r="Q26" s="9"/>
      <c r="R26" s="10"/>
      <c r="S26" s="11"/>
      <c r="T26" s="11"/>
      <c r="U26" s="11"/>
      <c r="V26" s="11"/>
      <c r="W26" s="11"/>
    </row>
    <row r="27" spans="2:23" ht="11.4" customHeight="1">
      <c r="B27" s="5"/>
      <c r="C27" s="35" t="s">
        <v>13</v>
      </c>
      <c r="D27" s="44">
        <v>0.83</v>
      </c>
      <c r="E27" s="44">
        <v>0.80449999999999999</v>
      </c>
      <c r="F27" s="44">
        <v>0.77419749999999998</v>
      </c>
      <c r="G27" s="44">
        <v>0.74992373125</v>
      </c>
      <c r="H27" s="44">
        <v>0.72304053235937504</v>
      </c>
      <c r="I27" s="44">
        <v>0.69395978825710936</v>
      </c>
      <c r="J27" s="44">
        <v>0.66182556602410592</v>
      </c>
      <c r="K27" s="44">
        <v>0.626317250456637</v>
      </c>
      <c r="L27" s="44">
        <v>0.58708056175458401</v>
      </c>
      <c r="M27" s="44">
        <v>0.54372402073881521</v>
      </c>
      <c r="N27" s="44">
        <v>0.49581504291639089</v>
      </c>
      <c r="O27" s="44">
        <v>0.44287562242261191</v>
      </c>
      <c r="Q27" s="9"/>
      <c r="R27" s="10"/>
      <c r="S27" s="11"/>
      <c r="T27" s="11"/>
      <c r="U27" s="11"/>
      <c r="V27" s="11"/>
      <c r="W27" s="11"/>
    </row>
    <row r="28" spans="2:23" ht="11.4" customHeight="1">
      <c r="B28" s="5"/>
      <c r="C28" s="35" t="s">
        <v>14</v>
      </c>
      <c r="D28" s="44">
        <v>0.17</v>
      </c>
      <c r="E28" s="44">
        <v>0.19550000000000001</v>
      </c>
      <c r="F28" s="44">
        <v>0.22580250000000002</v>
      </c>
      <c r="G28" s="44">
        <v>0.25007626875</v>
      </c>
      <c r="H28" s="44">
        <v>0.27695946764062496</v>
      </c>
      <c r="I28" s="44">
        <v>0.30604021174289059</v>
      </c>
      <c r="J28" s="44">
        <v>0.33817443397589408</v>
      </c>
      <c r="K28" s="44">
        <v>0.37368274954336295</v>
      </c>
      <c r="L28" s="44">
        <v>0.41291943824541605</v>
      </c>
      <c r="M28" s="44">
        <v>0.45627597926118474</v>
      </c>
      <c r="N28" s="44">
        <v>0.50418495708360911</v>
      </c>
      <c r="O28" s="44">
        <v>0.55712437757738809</v>
      </c>
      <c r="Q28" s="9"/>
      <c r="R28" s="10"/>
      <c r="S28" s="11"/>
      <c r="T28" s="11"/>
      <c r="U28" s="11"/>
      <c r="V28" s="11"/>
      <c r="W28" s="11"/>
    </row>
    <row r="29" spans="2:23" ht="11.4" customHeight="1">
      <c r="B29" s="5"/>
      <c r="C29" s="35" t="s">
        <v>16</v>
      </c>
      <c r="D29" s="42">
        <v>3.8499999999999996</v>
      </c>
      <c r="E29" s="42">
        <v>3.9774999999999996</v>
      </c>
      <c r="F29" s="42">
        <v>4.1290125</v>
      </c>
      <c r="G29" s="42">
        <v>4.25038134375</v>
      </c>
      <c r="H29" s="42">
        <v>4.3847973382031249</v>
      </c>
      <c r="I29" s="42">
        <v>4.5302010587144528</v>
      </c>
      <c r="J29" s="42">
        <v>4.6908721698794702</v>
      </c>
      <c r="K29" s="42">
        <v>4.868413747716815</v>
      </c>
      <c r="L29" s="42">
        <v>5.651677752981664</v>
      </c>
      <c r="M29" s="42">
        <v>5.8251039170447383</v>
      </c>
      <c r="N29" s="42">
        <v>6.0167398283344369</v>
      </c>
      <c r="O29" s="42">
        <v>7.2284975103095519</v>
      </c>
      <c r="Q29" s="9"/>
      <c r="R29" s="10"/>
      <c r="S29" s="11"/>
      <c r="T29" s="11"/>
      <c r="U29" s="11"/>
      <c r="V29" s="11"/>
      <c r="W29" s="11"/>
    </row>
    <row r="30" spans="2:23" ht="11.4" customHeight="1">
      <c r="B30" s="5"/>
      <c r="C30" s="22"/>
      <c r="D30" s="19"/>
      <c r="E30" s="19"/>
      <c r="F30" s="19"/>
      <c r="G30" s="19"/>
      <c r="H30" s="19"/>
      <c r="I30" s="19"/>
      <c r="J30" s="19"/>
      <c r="K30" s="19"/>
      <c r="L30" s="19"/>
      <c r="M30" s="19"/>
      <c r="N30" s="19"/>
      <c r="O30" s="19"/>
      <c r="Q30" s="7"/>
      <c r="R30" s="10"/>
      <c r="S30" s="11"/>
      <c r="T30" s="11"/>
      <c r="U30" s="11"/>
      <c r="V30" s="11"/>
      <c r="W30" s="11"/>
    </row>
    <row r="31" spans="2:23" ht="11.4" customHeight="1">
      <c r="B31" s="5"/>
      <c r="C31" s="21" t="s">
        <v>8</v>
      </c>
      <c r="D31" s="17"/>
      <c r="E31" s="17"/>
      <c r="F31" s="17"/>
      <c r="G31" s="17"/>
      <c r="H31" s="17"/>
      <c r="I31" s="17"/>
      <c r="J31" s="17"/>
      <c r="K31" s="17"/>
      <c r="L31" s="17"/>
      <c r="M31" s="17"/>
      <c r="N31" s="17"/>
      <c r="O31" s="17"/>
      <c r="Q31" s="9"/>
      <c r="R31" s="10"/>
      <c r="S31" s="11"/>
      <c r="T31" s="11"/>
      <c r="U31" s="11"/>
      <c r="V31" s="11"/>
      <c r="W31" s="11"/>
    </row>
    <row r="32" spans="2:23" ht="11.4" customHeight="1">
      <c r="B32" s="5"/>
      <c r="C32" s="35" t="s">
        <v>13</v>
      </c>
      <c r="D32" s="44">
        <v>0.66999999999999993</v>
      </c>
      <c r="E32" s="44">
        <v>0.64</v>
      </c>
      <c r="F32" s="44">
        <v>0.61</v>
      </c>
      <c r="G32" s="44">
        <v>0.6</v>
      </c>
      <c r="H32" s="44">
        <v>0.59000000000000008</v>
      </c>
      <c r="I32" s="44">
        <v>0.56000000000000005</v>
      </c>
      <c r="J32" s="44">
        <v>0.55000000000000004</v>
      </c>
      <c r="K32" s="44">
        <v>0.54</v>
      </c>
      <c r="L32" s="44">
        <v>0.5</v>
      </c>
      <c r="M32" s="44">
        <v>0.47</v>
      </c>
      <c r="N32" s="44">
        <v>0.44999999999999996</v>
      </c>
      <c r="O32" s="44">
        <v>0.44999999999999996</v>
      </c>
      <c r="Q32" s="9"/>
      <c r="R32" s="10"/>
      <c r="S32" s="11"/>
      <c r="T32" s="11"/>
      <c r="U32" s="11"/>
      <c r="V32" s="11"/>
      <c r="W32" s="11"/>
    </row>
    <row r="33" spans="2:23" ht="11.4" customHeight="1">
      <c r="B33" s="5"/>
      <c r="C33" s="35" t="s">
        <v>14</v>
      </c>
      <c r="D33" s="44">
        <v>0.33</v>
      </c>
      <c r="E33" s="44">
        <v>0.36</v>
      </c>
      <c r="F33" s="44">
        <v>0.39</v>
      </c>
      <c r="G33" s="44">
        <v>0.4</v>
      </c>
      <c r="H33" s="44">
        <v>0.41</v>
      </c>
      <c r="I33" s="44">
        <v>0.44</v>
      </c>
      <c r="J33" s="44">
        <v>0.45</v>
      </c>
      <c r="K33" s="44">
        <v>0.46</v>
      </c>
      <c r="L33" s="44">
        <v>0.5</v>
      </c>
      <c r="M33" s="44">
        <v>0.53</v>
      </c>
      <c r="N33" s="44">
        <v>0.55000000000000004</v>
      </c>
      <c r="O33" s="44">
        <v>0.55000000000000004</v>
      </c>
      <c r="Q33" s="9"/>
      <c r="R33" s="10"/>
      <c r="S33" s="11"/>
      <c r="T33" s="11"/>
      <c r="U33" s="11"/>
      <c r="V33" s="11"/>
      <c r="W33" s="11"/>
    </row>
    <row r="34" spans="2:23" ht="11.4" customHeight="1">
      <c r="B34" s="5"/>
      <c r="C34" s="35" t="s">
        <v>16</v>
      </c>
      <c r="D34" s="42">
        <v>4.6500000000000004</v>
      </c>
      <c r="E34" s="42">
        <v>4.8</v>
      </c>
      <c r="F34" s="42">
        <v>4.95</v>
      </c>
      <c r="G34" s="42">
        <v>5</v>
      </c>
      <c r="H34" s="42">
        <v>5.0500000000000007</v>
      </c>
      <c r="I34" s="42">
        <v>5.2</v>
      </c>
      <c r="J34" s="42">
        <v>5.2500000000000009</v>
      </c>
      <c r="K34" s="42">
        <v>5.3000000000000007</v>
      </c>
      <c r="L34" s="42">
        <v>5.5</v>
      </c>
      <c r="M34" s="42">
        <v>5.65</v>
      </c>
      <c r="N34" s="42">
        <v>5.75</v>
      </c>
      <c r="O34" s="42">
        <v>6.2</v>
      </c>
      <c r="Q34" s="9"/>
      <c r="R34" s="10"/>
      <c r="S34" s="11"/>
      <c r="T34" s="11"/>
      <c r="U34" s="11"/>
      <c r="V34" s="11"/>
      <c r="W34" s="11"/>
    </row>
    <row r="35" spans="2:23" ht="11.4" customHeight="1">
      <c r="B35" s="5"/>
      <c r="C35" s="22"/>
      <c r="D35" s="19"/>
      <c r="E35" s="20"/>
      <c r="F35" s="20"/>
      <c r="G35" s="20"/>
      <c r="H35" s="20"/>
      <c r="I35" s="20"/>
      <c r="J35" s="20"/>
      <c r="K35" s="20"/>
      <c r="L35" s="20"/>
      <c r="M35" s="20"/>
      <c r="N35" s="20"/>
      <c r="O35" s="20"/>
      <c r="Q35" s="23"/>
      <c r="R35" s="24"/>
    </row>
    <row r="36" spans="2:23" ht="11.4" customHeight="1">
      <c r="B36" s="5"/>
      <c r="C36" s="25" t="s">
        <v>11</v>
      </c>
      <c r="D36" s="26"/>
      <c r="E36" s="26"/>
      <c r="F36" s="26"/>
      <c r="G36" s="26"/>
      <c r="H36" s="26"/>
      <c r="I36" s="26"/>
      <c r="J36" s="26"/>
      <c r="K36" s="26"/>
      <c r="L36" s="26"/>
      <c r="M36" s="26"/>
      <c r="N36" s="26"/>
      <c r="O36" s="26"/>
      <c r="Q36" s="23"/>
      <c r="R36" s="24"/>
    </row>
    <row r="37" spans="2:23" ht="11.4" customHeight="1">
      <c r="B37" s="5"/>
      <c r="C37" s="25" t="s">
        <v>13</v>
      </c>
      <c r="D37" s="45" t="e">
        <f>(D7*#REF!+#REF!*'3.6d'!D12+'3.6d'!D17*#REF!+#REF!*'3.6d'!D22+'3.6d'!D27*#REF!+#REF!*'3.6d'!D32)/#REF!</f>
        <v>#REF!</v>
      </c>
      <c r="E37" s="45" t="e">
        <f>(E7*#REF!+#REF!*'3.6d'!E12+'3.6d'!E17*#REF!+#REF!*'3.6d'!E22+'3.6d'!E27*#REF!+#REF!*'3.6d'!E32)/#REF!</f>
        <v>#REF!</v>
      </c>
      <c r="F37" s="45" t="e">
        <f>(F7*#REF!+#REF!*'3.6d'!F12+'3.6d'!F17*#REF!+#REF!*'3.6d'!F22+'3.6d'!F27*#REF!+#REF!*'3.6d'!F32)/#REF!</f>
        <v>#REF!</v>
      </c>
      <c r="G37" s="45" t="e">
        <f>(G7*#REF!+#REF!*'3.6d'!G12+'3.6d'!G17*#REF!+#REF!*'3.6d'!G22+'3.6d'!G27*#REF!+#REF!*'3.6d'!G32)/#REF!</f>
        <v>#REF!</v>
      </c>
      <c r="H37" s="45" t="e">
        <f>(H7*#REF!+#REF!*'3.6d'!H12+'3.6d'!H17*#REF!+#REF!*'3.6d'!H22+'3.6d'!H27*#REF!+#REF!*'3.6d'!H32)/#REF!</f>
        <v>#REF!</v>
      </c>
      <c r="I37" s="45" t="e">
        <f>(I7*#REF!+#REF!*'3.6d'!I12+'3.6d'!I17*#REF!+#REF!*'3.6d'!I22+'3.6d'!I27*#REF!+#REF!*'3.6d'!I32)/#REF!</f>
        <v>#REF!</v>
      </c>
      <c r="J37" s="45" t="e">
        <f>(J7*#REF!+#REF!*'3.6d'!J12+'3.6d'!J17*#REF!+#REF!*'3.6d'!J22+'3.6d'!J27*#REF!+#REF!*'3.6d'!J32)/#REF!</f>
        <v>#REF!</v>
      </c>
      <c r="K37" s="45" t="e">
        <f>(K7*#REF!+#REF!*'3.6d'!K12+'3.6d'!K17*#REF!+#REF!*'3.6d'!K22+'3.6d'!K27*#REF!+#REF!*'3.6d'!K32)/#REF!</f>
        <v>#REF!</v>
      </c>
      <c r="L37" s="45" t="e">
        <f>(L7*#REF!+#REF!*'3.6d'!L12+'3.6d'!L17*#REF!+#REF!*'3.6d'!L22+'3.6d'!L27*#REF!+#REF!*'3.6d'!L32)/#REF!</f>
        <v>#REF!</v>
      </c>
      <c r="M37" s="45" t="e">
        <f>(M7*#REF!+#REF!*'3.6d'!M12+'3.6d'!M17*#REF!+#REF!*'3.6d'!M22+'3.6d'!M27*#REF!+#REF!*'3.6d'!M32)/#REF!</f>
        <v>#REF!</v>
      </c>
      <c r="N37" s="45" t="e">
        <f>(N7*#REF!+#REF!*'3.6d'!N12+'3.6d'!N17*#REF!+#REF!*'3.6d'!N22+'3.6d'!N27*#REF!+#REF!*'3.6d'!N32)/#REF!</f>
        <v>#REF!</v>
      </c>
      <c r="O37" s="45" t="e">
        <f>(O7*#REF!+#REF!*'3.6d'!O12+'3.6d'!O17*#REF!+#REF!*'3.6d'!O22+'3.6d'!O27*#REF!+#REF!*'3.6d'!O32)/#REF!</f>
        <v>#REF!</v>
      </c>
      <c r="Q37" s="23"/>
      <c r="R37" s="24"/>
    </row>
    <row r="38" spans="2:23" ht="11.4" customHeight="1">
      <c r="B38" s="5"/>
      <c r="C38" s="25" t="s">
        <v>15</v>
      </c>
      <c r="D38" s="45" t="e">
        <f>(D8*#REF!+#REF!*'3.6d'!D13+'3.6d'!D18*#REF!+#REF!*'3.6d'!D23+'3.6d'!D28*#REF!+#REF!*'3.6d'!D33)/#REF!</f>
        <v>#REF!</v>
      </c>
      <c r="E38" s="45" t="e">
        <f>(E8*#REF!+#REF!*'3.6d'!E13+'3.6d'!E18*#REF!+#REF!*'3.6d'!E23+'3.6d'!E28*#REF!+#REF!*'3.6d'!E33)/#REF!</f>
        <v>#REF!</v>
      </c>
      <c r="F38" s="45" t="e">
        <f>(F8*#REF!+#REF!*'3.6d'!F13+'3.6d'!F18*#REF!+#REF!*'3.6d'!F23+'3.6d'!F28*#REF!+#REF!*'3.6d'!F33)/#REF!</f>
        <v>#REF!</v>
      </c>
      <c r="G38" s="45" t="e">
        <f>(G8*#REF!+#REF!*'3.6d'!G13+'3.6d'!G18*#REF!+#REF!*'3.6d'!G23+'3.6d'!G28*#REF!+#REF!*'3.6d'!G33)/#REF!</f>
        <v>#REF!</v>
      </c>
      <c r="H38" s="45" t="e">
        <f>(H8*#REF!+#REF!*'3.6d'!H13+'3.6d'!H18*#REF!+#REF!*'3.6d'!H23+'3.6d'!H28*#REF!+#REF!*'3.6d'!H33)/#REF!</f>
        <v>#REF!</v>
      </c>
      <c r="I38" s="45" t="e">
        <f>(I8*#REF!+#REF!*'3.6d'!I13+'3.6d'!I18*#REF!+#REF!*'3.6d'!I23+'3.6d'!I28*#REF!+#REF!*'3.6d'!I33)/#REF!</f>
        <v>#REF!</v>
      </c>
      <c r="J38" s="45" t="e">
        <f>(J8*#REF!+#REF!*'3.6d'!J13+'3.6d'!J18*#REF!+#REF!*'3.6d'!J23+'3.6d'!J28*#REF!+#REF!*'3.6d'!J33)/#REF!</f>
        <v>#REF!</v>
      </c>
      <c r="K38" s="45" t="e">
        <f>(K8*#REF!+#REF!*'3.6d'!K13+'3.6d'!K18*#REF!+#REF!*'3.6d'!K23+'3.6d'!K28*#REF!+#REF!*'3.6d'!K33)/#REF!</f>
        <v>#REF!</v>
      </c>
      <c r="L38" s="45" t="e">
        <f>(L8*#REF!+#REF!*'3.6d'!L13+'3.6d'!L18*#REF!+#REF!*'3.6d'!L23+'3.6d'!L28*#REF!+#REF!*'3.6d'!L33)/#REF!</f>
        <v>#REF!</v>
      </c>
      <c r="M38" s="45" t="e">
        <f>(M8*#REF!+#REF!*'3.6d'!M13+'3.6d'!M18*#REF!+#REF!*'3.6d'!M23+'3.6d'!M28*#REF!+#REF!*'3.6d'!M33)/#REF!</f>
        <v>#REF!</v>
      </c>
      <c r="N38" s="45" t="e">
        <f>(N8*#REF!+#REF!*'3.6d'!N13+'3.6d'!N18*#REF!+#REF!*'3.6d'!N23+'3.6d'!N28*#REF!+#REF!*'3.6d'!N33)/#REF!</f>
        <v>#REF!</v>
      </c>
      <c r="O38" s="45" t="e">
        <f>(O8*#REF!+#REF!*'3.6d'!O13+'3.6d'!O18*#REF!+#REF!*'3.6d'!O23+'3.6d'!O28*#REF!+#REF!*'3.6d'!O33)/#REF!</f>
        <v>#REF!</v>
      </c>
      <c r="Q38" s="23"/>
      <c r="R38" s="24"/>
    </row>
    <row r="39" spans="2:23" ht="11.4" customHeight="1">
      <c r="B39" s="5"/>
      <c r="C39" s="25" t="s">
        <v>16</v>
      </c>
      <c r="D39" s="49" t="e">
        <f>(D9*#REF!+#REF!*'3.6d'!D14+'3.6d'!D19*#REF!+#REF!*'3.6d'!D24+'3.6d'!D29*#REF!+#REF!*'3.6d'!D34)/#REF!</f>
        <v>#REF!</v>
      </c>
      <c r="E39" s="49" t="e">
        <f>(E9*#REF!+#REF!*'3.6d'!E14+'3.6d'!E19*#REF!+#REF!*'3.6d'!E24+'3.6d'!E29*#REF!+#REF!*'3.6d'!E34)/#REF!</f>
        <v>#REF!</v>
      </c>
      <c r="F39" s="49" t="e">
        <f>(F9*#REF!+#REF!*'3.6d'!F14+'3.6d'!F19*#REF!+#REF!*'3.6d'!F24+'3.6d'!F29*#REF!+#REF!*'3.6d'!F34)/#REF!</f>
        <v>#REF!</v>
      </c>
      <c r="G39" s="49" t="e">
        <f>(G9*#REF!+#REF!*'3.6d'!G14+'3.6d'!G19*#REF!+#REF!*'3.6d'!G24+'3.6d'!G29*#REF!+#REF!*'3.6d'!G34)/#REF!</f>
        <v>#REF!</v>
      </c>
      <c r="H39" s="49" t="e">
        <f>(H9*#REF!+#REF!*'3.6d'!H14+'3.6d'!H19*#REF!+#REF!*'3.6d'!H24+'3.6d'!H29*#REF!+#REF!*'3.6d'!H34)/#REF!</f>
        <v>#REF!</v>
      </c>
      <c r="I39" s="49" t="e">
        <f>(I9*#REF!+#REF!*'3.6d'!I14+'3.6d'!I19*#REF!+#REF!*'3.6d'!I24+'3.6d'!I29*#REF!+#REF!*'3.6d'!I34)/#REF!</f>
        <v>#REF!</v>
      </c>
      <c r="J39" s="49" t="e">
        <f>(J9*#REF!+#REF!*'3.6d'!J14+'3.6d'!J19*#REF!+#REF!*'3.6d'!J24+'3.6d'!J29*#REF!+#REF!*'3.6d'!J34)/#REF!</f>
        <v>#REF!</v>
      </c>
      <c r="K39" s="49" t="e">
        <f>(K9*#REF!+#REF!*'3.6d'!K14+'3.6d'!K19*#REF!+#REF!*'3.6d'!K24+'3.6d'!K29*#REF!+#REF!*'3.6d'!K34)/#REF!</f>
        <v>#REF!</v>
      </c>
      <c r="L39" s="49" t="e">
        <f>(L9*#REF!+#REF!*'3.6d'!L14+'3.6d'!L19*#REF!+#REF!*'3.6d'!L24+'3.6d'!L29*#REF!+#REF!*'3.6d'!L34)/#REF!</f>
        <v>#REF!</v>
      </c>
      <c r="M39" s="49" t="e">
        <f>(M9*#REF!+#REF!*'3.6d'!M14+'3.6d'!M19*#REF!+#REF!*'3.6d'!M24+'3.6d'!M29*#REF!+#REF!*'3.6d'!M34)/#REF!</f>
        <v>#REF!</v>
      </c>
      <c r="N39" s="49" t="e">
        <f>(N9*#REF!+#REF!*'3.6d'!N14+'3.6d'!N19*#REF!+#REF!*'3.6d'!N24+'3.6d'!N29*#REF!+#REF!*'3.6d'!N34)/#REF!</f>
        <v>#REF!</v>
      </c>
      <c r="O39" s="49" t="e">
        <f>(O9*#REF!+#REF!*'3.6d'!O14+'3.6d'!O19*#REF!+#REF!*'3.6d'!O24+'3.6d'!O29*#REF!+#REF!*'3.6d'!O34)/#REF!</f>
        <v>#REF!</v>
      </c>
      <c r="Q39" s="7"/>
      <c r="R39" s="24"/>
    </row>
    <row r="40" spans="2:23" ht="11.4" customHeight="1">
      <c r="B40" s="5"/>
      <c r="C40" s="27"/>
      <c r="D40" s="28"/>
      <c r="E40" s="28"/>
      <c r="F40" s="28"/>
      <c r="G40" s="28"/>
      <c r="H40" s="28"/>
      <c r="I40" s="28"/>
      <c r="J40" s="28"/>
      <c r="K40" s="28"/>
      <c r="L40" s="28"/>
      <c r="M40" s="28"/>
      <c r="N40" s="28"/>
      <c r="O40" s="43" t="s">
        <v>9</v>
      </c>
      <c r="Q40" s="29"/>
      <c r="R40" s="24"/>
    </row>
    <row r="41" spans="2:23" ht="11.4">
      <c r="B41" s="5"/>
      <c r="Q41" s="7"/>
    </row>
    <row r="42" spans="2:23" ht="11.4">
      <c r="Q42" s="7"/>
    </row>
    <row r="43" spans="2:23" ht="13.8">
      <c r="B43" s="24"/>
      <c r="Q43" s="7"/>
    </row>
    <row r="44" spans="2:23" ht="13.8">
      <c r="B44" s="24"/>
    </row>
    <row r="45" spans="2:23" ht="13.8">
      <c r="B45" s="30"/>
    </row>
    <row r="47" spans="2:23" ht="15.6">
      <c r="B47" s="31"/>
      <c r="W47" s="24"/>
    </row>
    <row r="48" spans="2:23" ht="21">
      <c r="B48" s="32"/>
      <c r="C48" s="8"/>
      <c r="D48" s="8"/>
      <c r="E48" s="8"/>
      <c r="F48" s="8"/>
      <c r="G48" s="8"/>
      <c r="H48" s="8"/>
      <c r="I48" s="8"/>
      <c r="J48" s="8"/>
      <c r="K48" s="8"/>
      <c r="L48" s="8"/>
      <c r="M48" s="8"/>
      <c r="N48" s="8"/>
      <c r="O48" s="8"/>
    </row>
    <row r="49" spans="2:15" ht="21">
      <c r="B49" s="33"/>
      <c r="C49" s="8"/>
      <c r="D49" s="8"/>
      <c r="E49" s="8"/>
      <c r="F49" s="8"/>
      <c r="G49" s="8"/>
      <c r="H49" s="8"/>
      <c r="I49" s="8"/>
      <c r="J49" s="33"/>
      <c r="K49" s="8"/>
      <c r="L49" s="8"/>
      <c r="M49" s="8"/>
      <c r="N49" s="8"/>
      <c r="O49" s="8"/>
    </row>
    <row r="50" spans="2:15" ht="21">
      <c r="B50" s="33"/>
      <c r="C50" s="8"/>
      <c r="D50" s="8"/>
      <c r="E50" s="8"/>
      <c r="F50" s="8"/>
      <c r="G50" s="8"/>
      <c r="H50" s="8"/>
      <c r="I50" s="8"/>
      <c r="J50" s="33"/>
      <c r="K50" s="8"/>
      <c r="L50" s="8"/>
      <c r="M50" s="8"/>
      <c r="N50" s="8"/>
      <c r="O50" s="8"/>
    </row>
    <row r="51" spans="2:15" ht="21">
      <c r="B51" s="33"/>
      <c r="C51" s="8"/>
      <c r="D51" s="8"/>
      <c r="E51" s="8"/>
      <c r="F51" s="8"/>
      <c r="G51" s="8"/>
      <c r="H51" s="8"/>
      <c r="I51" s="8"/>
      <c r="J51" s="8"/>
      <c r="K51" s="8"/>
      <c r="L51" s="8"/>
      <c r="M51" s="8"/>
      <c r="N51" s="8"/>
      <c r="O51" s="8"/>
    </row>
    <row r="71" spans="2:2">
      <c r="B71" s="5"/>
    </row>
    <row r="88" spans="10:10">
      <c r="J88" s="34"/>
    </row>
  </sheetData>
  <mergeCells count="1">
    <mergeCell ref="C4:O4"/>
  </mergeCells>
  <pageMargins left="0.75" right="0.75" top="1" bottom="1" header="0.5" footer="0.5"/>
  <pageSetup scale="90" orientation="portrait" r:id="rId1"/>
  <headerFooter alignWithMargins="0"/>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00B050"/>
  </sheetPr>
  <dimension ref="A1:N74"/>
  <sheetViews>
    <sheetView workbookViewId="0"/>
  </sheetViews>
  <sheetFormatPr defaultColWidth="9.42578125" defaultRowHeight="10.199999999999999"/>
  <cols>
    <col min="1" max="2" width="9.42578125" style="4"/>
    <col min="3" max="3" width="27.7109375" style="4" customWidth="1"/>
    <col min="4" max="11" width="14.7109375" style="4" customWidth="1"/>
    <col min="12" max="12" width="12.7109375" style="4" customWidth="1"/>
    <col min="13" max="26" width="8.7109375" style="4" customWidth="1"/>
    <col min="27" max="16384" width="9.42578125" style="4"/>
  </cols>
  <sheetData>
    <row r="1" spans="1:14" s="133" customFormat="1" ht="58.2" customHeight="1">
      <c r="B1" s="172"/>
      <c r="C1" s="173"/>
      <c r="E1" s="174"/>
      <c r="L1" s="175" t="s">
        <v>17</v>
      </c>
    </row>
    <row r="2" spans="1:14" ht="18" customHeight="1">
      <c r="A2" s="133"/>
      <c r="B2" s="172"/>
      <c r="C2" s="2"/>
      <c r="D2" s="185"/>
      <c r="E2" s="2"/>
      <c r="F2" s="2"/>
      <c r="G2" s="2"/>
      <c r="H2" s="2"/>
      <c r="I2" s="2"/>
      <c r="J2" s="2"/>
      <c r="K2" s="2"/>
      <c r="L2" s="2"/>
      <c r="M2" s="41"/>
    </row>
    <row r="3" spans="1:14" ht="18" customHeight="1">
      <c r="A3" s="133"/>
      <c r="B3" s="172"/>
      <c r="C3" s="244" t="str">
        <f>CONCATENATE(Index!C24," ",Index!D24)</f>
        <v>Table 2.14 Semi-Automated Park Assist Systems</v>
      </c>
      <c r="D3" s="244"/>
      <c r="E3" s="244"/>
      <c r="F3" s="244"/>
      <c r="G3" s="244"/>
      <c r="H3" s="244"/>
      <c r="I3" s="244"/>
      <c r="J3" s="244"/>
      <c r="K3" s="244"/>
      <c r="L3" s="244"/>
      <c r="M3" s="8"/>
    </row>
    <row r="4" spans="1:14"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N4" s="15"/>
    </row>
    <row r="5" spans="1:14" ht="15" customHeight="1">
      <c r="A5" s="133"/>
      <c r="B5" s="172"/>
      <c r="C5" s="71" t="s">
        <v>1</v>
      </c>
      <c r="D5" s="188"/>
      <c r="E5" s="188"/>
      <c r="F5" s="188"/>
      <c r="G5" s="188"/>
      <c r="H5" s="188"/>
      <c r="I5" s="188"/>
      <c r="J5" s="188"/>
      <c r="K5" s="188"/>
      <c r="L5" s="73"/>
      <c r="M5" s="144"/>
    </row>
    <row r="6" spans="1:14" ht="15" customHeight="1">
      <c r="A6" s="133"/>
      <c r="B6" s="172"/>
      <c r="C6" s="82" t="s">
        <v>10</v>
      </c>
      <c r="D6" s="99"/>
      <c r="E6" s="99"/>
      <c r="F6" s="99"/>
      <c r="G6" s="99"/>
      <c r="H6" s="99"/>
      <c r="I6" s="99"/>
      <c r="J6" s="99"/>
      <c r="K6" s="99"/>
      <c r="L6" s="101"/>
      <c r="M6" s="144"/>
    </row>
    <row r="7" spans="1:14" ht="15" customHeight="1">
      <c r="A7" s="133"/>
      <c r="B7" s="172"/>
      <c r="C7" s="82" t="s">
        <v>23</v>
      </c>
      <c r="D7" s="98"/>
      <c r="E7" s="98"/>
      <c r="F7" s="98"/>
      <c r="G7" s="98"/>
      <c r="H7" s="98"/>
      <c r="I7" s="98"/>
      <c r="J7" s="98"/>
      <c r="K7" s="98"/>
      <c r="L7" s="101" t="str">
        <f>IF(D7=0,"-",(((K7/D7)^(1/7))-1))</f>
        <v>-</v>
      </c>
      <c r="M7" s="144"/>
    </row>
    <row r="8" spans="1:14" ht="15" customHeight="1">
      <c r="A8" s="133"/>
      <c r="B8" s="172"/>
      <c r="C8" s="74" t="s">
        <v>4</v>
      </c>
      <c r="D8" s="183"/>
      <c r="E8" s="183"/>
      <c r="F8" s="183"/>
      <c r="G8" s="183"/>
      <c r="H8" s="183"/>
      <c r="I8" s="183"/>
      <c r="J8" s="183"/>
      <c r="K8" s="183"/>
      <c r="L8" s="76"/>
    </row>
    <row r="9" spans="1:14" ht="15" customHeight="1">
      <c r="A9" s="133"/>
      <c r="B9" s="172"/>
      <c r="C9" s="82" t="s">
        <v>10</v>
      </c>
      <c r="D9" s="99"/>
      <c r="E9" s="99"/>
      <c r="F9" s="99"/>
      <c r="G9" s="99"/>
      <c r="H9" s="99"/>
      <c r="I9" s="99"/>
      <c r="J9" s="99"/>
      <c r="K9" s="99"/>
      <c r="L9" s="101"/>
    </row>
    <row r="10" spans="1:14" ht="15" customHeight="1">
      <c r="A10" s="133"/>
      <c r="B10" s="172"/>
      <c r="C10" s="82" t="s">
        <v>23</v>
      </c>
      <c r="D10" s="98"/>
      <c r="E10" s="98"/>
      <c r="F10" s="98"/>
      <c r="G10" s="98"/>
      <c r="H10" s="98"/>
      <c r="I10" s="98"/>
      <c r="J10" s="98"/>
      <c r="K10" s="98"/>
      <c r="L10" s="101" t="str">
        <f>IF(D10=0,"-",(((K10/D10)^(1/7))-1))</f>
        <v>-</v>
      </c>
    </row>
    <row r="11" spans="1:14" ht="15" customHeight="1">
      <c r="A11" s="133"/>
      <c r="B11" s="172"/>
      <c r="C11" s="74" t="s">
        <v>5</v>
      </c>
      <c r="D11" s="89"/>
      <c r="E11" s="89"/>
      <c r="F11" s="89"/>
      <c r="G11" s="89"/>
      <c r="H11" s="89"/>
      <c r="I11" s="89"/>
      <c r="J11" s="89"/>
      <c r="K11" s="89"/>
      <c r="L11" s="76"/>
    </row>
    <row r="12" spans="1:14" s="15" customFormat="1" ht="15" customHeight="1">
      <c r="A12" s="133"/>
      <c r="B12" s="172"/>
      <c r="C12" s="82" t="s">
        <v>10</v>
      </c>
      <c r="D12" s="99"/>
      <c r="E12" s="99"/>
      <c r="F12" s="99"/>
      <c r="G12" s="99"/>
      <c r="H12" s="99"/>
      <c r="I12" s="99"/>
      <c r="J12" s="99"/>
      <c r="K12" s="99"/>
      <c r="L12" s="101"/>
    </row>
    <row r="13" spans="1:14" s="15" customFormat="1" ht="15" customHeight="1">
      <c r="A13" s="133"/>
      <c r="B13" s="172"/>
      <c r="C13" s="82" t="s">
        <v>23</v>
      </c>
      <c r="D13" s="98"/>
      <c r="E13" s="98"/>
      <c r="F13" s="98"/>
      <c r="G13" s="98"/>
      <c r="H13" s="98"/>
      <c r="I13" s="98"/>
      <c r="J13" s="98"/>
      <c r="K13" s="98"/>
      <c r="L13" s="101" t="str">
        <f>IF(D13=0,"-",(((K13/D13)^(1/7))-1))</f>
        <v>-</v>
      </c>
    </row>
    <row r="14" spans="1:14" ht="15" customHeight="1">
      <c r="A14" s="133"/>
      <c r="B14" s="172"/>
      <c r="C14" s="74" t="s">
        <v>6</v>
      </c>
      <c r="D14" s="89"/>
      <c r="E14" s="89"/>
      <c r="F14" s="89"/>
      <c r="G14" s="89"/>
      <c r="H14" s="89"/>
      <c r="I14" s="89"/>
      <c r="J14" s="89"/>
      <c r="K14" s="89"/>
      <c r="L14" s="76"/>
    </row>
    <row r="15" spans="1:14" ht="15" customHeight="1">
      <c r="A15" s="133"/>
      <c r="B15" s="172"/>
      <c r="C15" s="82" t="s">
        <v>10</v>
      </c>
      <c r="D15" s="99"/>
      <c r="E15" s="99"/>
      <c r="F15" s="99"/>
      <c r="G15" s="99"/>
      <c r="H15" s="99"/>
      <c r="I15" s="99"/>
      <c r="J15" s="99"/>
      <c r="K15" s="99"/>
      <c r="L15" s="101"/>
    </row>
    <row r="16" spans="1:14" ht="15" customHeight="1">
      <c r="A16" s="133"/>
      <c r="B16" s="172"/>
      <c r="C16" s="82" t="s">
        <v>23</v>
      </c>
      <c r="D16" s="98"/>
      <c r="E16" s="98"/>
      <c r="F16" s="98"/>
      <c r="G16" s="98"/>
      <c r="H16" s="98"/>
      <c r="I16" s="98"/>
      <c r="J16" s="98"/>
      <c r="K16" s="98"/>
      <c r="L16" s="101" t="str">
        <f>IF(D16=0,"-",(((K16/D16)^(1/7))-1))</f>
        <v>-</v>
      </c>
    </row>
    <row r="17" spans="1:12" ht="15" customHeight="1">
      <c r="A17" s="133"/>
      <c r="B17" s="172"/>
      <c r="C17" s="74" t="s">
        <v>7</v>
      </c>
      <c r="D17" s="89"/>
      <c r="E17" s="89"/>
      <c r="F17" s="89"/>
      <c r="G17" s="89"/>
      <c r="H17" s="89"/>
      <c r="I17" s="89"/>
      <c r="J17" s="89"/>
      <c r="K17" s="89"/>
      <c r="L17" s="76"/>
    </row>
    <row r="18" spans="1:12" ht="15" customHeight="1">
      <c r="A18" s="133"/>
      <c r="B18" s="172"/>
      <c r="C18" s="82" t="s">
        <v>10</v>
      </c>
      <c r="D18" s="99"/>
      <c r="E18" s="99"/>
      <c r="F18" s="99"/>
      <c r="G18" s="99"/>
      <c r="H18" s="99"/>
      <c r="I18" s="99"/>
      <c r="J18" s="99"/>
      <c r="K18" s="99"/>
      <c r="L18" s="101"/>
    </row>
    <row r="19" spans="1:12" ht="15" customHeight="1">
      <c r="A19" s="133"/>
      <c r="B19" s="172"/>
      <c r="C19" s="82" t="s">
        <v>23</v>
      </c>
      <c r="D19" s="98"/>
      <c r="E19" s="98"/>
      <c r="F19" s="98"/>
      <c r="G19" s="98"/>
      <c r="H19" s="98"/>
      <c r="I19" s="98"/>
      <c r="J19" s="98"/>
      <c r="K19" s="98"/>
      <c r="L19" s="101" t="str">
        <f>IF(D19=0,"-",(((K19/D19)^(1/7))-1))</f>
        <v>-</v>
      </c>
    </row>
    <row r="20" spans="1:12" ht="15" customHeight="1">
      <c r="A20" s="133"/>
      <c r="B20" s="172"/>
      <c r="C20" s="74" t="s">
        <v>8</v>
      </c>
      <c r="D20" s="89"/>
      <c r="E20" s="89"/>
      <c r="F20" s="89"/>
      <c r="G20" s="89"/>
      <c r="H20" s="89"/>
      <c r="I20" s="89"/>
      <c r="J20" s="89"/>
      <c r="K20" s="89"/>
      <c r="L20" s="76"/>
    </row>
    <row r="21" spans="1:12" ht="15" customHeight="1">
      <c r="B21" s="5"/>
      <c r="C21" s="82" t="s">
        <v>10</v>
      </c>
      <c r="D21" s="99"/>
      <c r="E21" s="99"/>
      <c r="F21" s="99"/>
      <c r="G21" s="99"/>
      <c r="H21" s="99"/>
      <c r="I21" s="99"/>
      <c r="J21" s="99"/>
      <c r="K21" s="99"/>
      <c r="L21" s="101"/>
    </row>
    <row r="22" spans="1:12" ht="15" customHeight="1">
      <c r="B22" s="5"/>
      <c r="C22" s="82" t="s">
        <v>23</v>
      </c>
      <c r="D22" s="98"/>
      <c r="E22" s="98"/>
      <c r="F22" s="98"/>
      <c r="G22" s="98"/>
      <c r="H22" s="98"/>
      <c r="I22" s="98"/>
      <c r="J22" s="98"/>
      <c r="K22" s="98"/>
      <c r="L22" s="101" t="str">
        <f>IF(D22=0,"-",(((K22/D22)^(1/7))-1))</f>
        <v>-</v>
      </c>
    </row>
    <row r="23" spans="1:12" ht="15" customHeight="1">
      <c r="B23" s="5"/>
      <c r="C23" s="74" t="s">
        <v>11</v>
      </c>
      <c r="D23" s="75"/>
      <c r="E23" s="75"/>
      <c r="F23" s="75"/>
      <c r="G23" s="75"/>
      <c r="H23" s="75"/>
      <c r="I23" s="75"/>
      <c r="J23" s="75"/>
      <c r="K23" s="75"/>
      <c r="L23" s="76"/>
    </row>
    <row r="24" spans="1:12" ht="15" customHeight="1">
      <c r="B24" s="5"/>
      <c r="C24" s="74" t="s">
        <v>10</v>
      </c>
      <c r="D24" s="89"/>
      <c r="E24" s="89"/>
      <c r="F24" s="89"/>
      <c r="G24" s="89"/>
      <c r="H24" s="89"/>
      <c r="I24" s="89"/>
      <c r="J24" s="89"/>
      <c r="K24" s="89"/>
      <c r="L24" s="76"/>
    </row>
    <row r="25" spans="1:12" ht="15" customHeight="1">
      <c r="B25" s="5"/>
      <c r="C25" s="74" t="s">
        <v>23</v>
      </c>
      <c r="D25" s="75"/>
      <c r="E25" s="75"/>
      <c r="F25" s="75"/>
      <c r="G25" s="75"/>
      <c r="H25" s="75"/>
      <c r="I25" s="75"/>
      <c r="J25" s="75"/>
      <c r="K25" s="75"/>
      <c r="L25" s="76" t="str">
        <f>IF(D25=0,"-",(((K25/D25)^(1/7))-1))</f>
        <v>-</v>
      </c>
    </row>
    <row r="26" spans="1:12" s="196" customFormat="1" ht="25.5" customHeight="1">
      <c r="B26" s="201"/>
      <c r="C26" s="199"/>
      <c r="D26" s="207"/>
      <c r="E26" s="207"/>
      <c r="F26" s="207"/>
      <c r="G26" s="207"/>
      <c r="H26" s="207"/>
      <c r="I26" s="207"/>
      <c r="J26" s="207"/>
      <c r="K26" s="200"/>
      <c r="L26" s="180" t="s">
        <v>24</v>
      </c>
    </row>
    <row r="27" spans="1:12" ht="15" customHeight="1">
      <c r="B27" s="5"/>
      <c r="C27" s="24"/>
      <c r="D27" s="24"/>
      <c r="E27" s="24"/>
      <c r="F27" s="24"/>
      <c r="G27" s="24"/>
      <c r="H27" s="24"/>
      <c r="I27" s="24"/>
      <c r="J27" s="24"/>
      <c r="K27" s="24"/>
      <c r="L27" s="24"/>
    </row>
    <row r="28" spans="1:12" ht="15" customHeight="1">
      <c r="C28" s="24"/>
      <c r="D28" s="24"/>
      <c r="E28" s="24"/>
      <c r="F28" s="24"/>
      <c r="G28" s="24"/>
      <c r="H28" s="24"/>
      <c r="I28" s="24"/>
      <c r="J28" s="24"/>
      <c r="K28" s="24"/>
      <c r="L28" s="24"/>
    </row>
    <row r="29" spans="1:12" ht="15" customHeight="1">
      <c r="B29" s="24"/>
      <c r="C29" s="24"/>
      <c r="D29" s="24"/>
      <c r="E29" s="24"/>
      <c r="F29" s="24"/>
      <c r="G29" s="24"/>
      <c r="H29" s="24"/>
      <c r="I29" s="24"/>
      <c r="J29" s="24"/>
      <c r="K29" s="24"/>
      <c r="L29" s="24"/>
    </row>
    <row r="30" spans="1:12" ht="15" customHeight="1">
      <c r="B30" s="24"/>
      <c r="C30" s="24"/>
      <c r="D30" s="24"/>
      <c r="E30" s="24"/>
      <c r="F30" s="24"/>
      <c r="G30" s="24"/>
      <c r="H30" s="24"/>
      <c r="I30" s="24"/>
      <c r="J30" s="24"/>
      <c r="K30" s="24"/>
      <c r="L30" s="24"/>
    </row>
    <row r="31" spans="1:12" ht="13.8">
      <c r="B31" s="30"/>
      <c r="C31" s="24"/>
      <c r="D31" s="24"/>
      <c r="E31" s="24"/>
      <c r="F31" s="24"/>
      <c r="G31" s="24"/>
      <c r="H31" s="24"/>
      <c r="I31" s="24"/>
      <c r="J31" s="24"/>
      <c r="K31" s="24"/>
      <c r="L31" s="24"/>
    </row>
    <row r="32" spans="1:12" ht="13.8">
      <c r="C32" s="24"/>
      <c r="D32" s="24"/>
      <c r="E32" s="24"/>
      <c r="F32" s="24"/>
      <c r="G32" s="24"/>
      <c r="H32" s="24"/>
      <c r="I32" s="24"/>
      <c r="J32" s="24"/>
      <c r="K32" s="24"/>
      <c r="L32" s="24"/>
    </row>
    <row r="33" spans="2:12" ht="15.6">
      <c r="B33" s="31"/>
      <c r="C33" s="24"/>
      <c r="D33" s="24"/>
      <c r="E33" s="24"/>
      <c r="F33" s="24"/>
      <c r="G33" s="24"/>
      <c r="H33" s="24"/>
      <c r="I33" s="24"/>
      <c r="J33" s="24"/>
      <c r="K33" s="24"/>
      <c r="L33" s="24"/>
    </row>
    <row r="34" spans="2:12" ht="21">
      <c r="B34" s="32"/>
      <c r="C34" s="84"/>
      <c r="D34" s="84"/>
      <c r="E34" s="84"/>
      <c r="F34" s="84"/>
      <c r="G34" s="84"/>
      <c r="H34" s="84"/>
      <c r="I34" s="84"/>
      <c r="J34" s="84"/>
      <c r="K34" s="84"/>
      <c r="L34" s="84"/>
    </row>
    <row r="35" spans="2:12" ht="21">
      <c r="B35" s="33"/>
      <c r="C35" s="84"/>
      <c r="D35" s="85"/>
      <c r="E35" s="84"/>
      <c r="F35" s="84"/>
      <c r="G35" s="84"/>
      <c r="H35" s="84"/>
      <c r="I35" s="84"/>
      <c r="J35" s="84"/>
      <c r="K35" s="84"/>
      <c r="L35" s="84"/>
    </row>
    <row r="36" spans="2:12" ht="21">
      <c r="B36" s="33"/>
      <c r="C36" s="84"/>
      <c r="D36" s="85"/>
      <c r="E36" s="84"/>
      <c r="F36" s="84"/>
      <c r="G36" s="84"/>
      <c r="H36" s="84"/>
      <c r="I36" s="84"/>
      <c r="J36" s="84"/>
      <c r="K36" s="84"/>
      <c r="L36" s="84"/>
    </row>
    <row r="37" spans="2:12" ht="21">
      <c r="B37" s="33"/>
      <c r="C37" s="84"/>
      <c r="D37" s="84"/>
      <c r="E37" s="84"/>
      <c r="F37" s="84"/>
      <c r="G37" s="84"/>
      <c r="H37" s="84"/>
      <c r="I37" s="84"/>
      <c r="J37" s="84"/>
      <c r="K37" s="84"/>
      <c r="L37" s="84"/>
    </row>
    <row r="38" spans="2:12" ht="13.8">
      <c r="C38" s="24"/>
      <c r="D38" s="24"/>
      <c r="E38" s="24"/>
      <c r="F38" s="24"/>
      <c r="G38" s="24"/>
      <c r="H38" s="24"/>
      <c r="I38" s="24"/>
      <c r="J38" s="24"/>
      <c r="K38" s="24"/>
      <c r="L38" s="24"/>
    </row>
    <row r="39" spans="2:12" ht="13.8">
      <c r="C39" s="24"/>
      <c r="D39" s="24"/>
      <c r="E39" s="24"/>
      <c r="F39" s="24"/>
      <c r="G39" s="24"/>
      <c r="H39" s="24"/>
      <c r="I39" s="24"/>
      <c r="J39" s="24"/>
      <c r="K39" s="24"/>
      <c r="L39" s="24"/>
    </row>
    <row r="40" spans="2:12" ht="13.8">
      <c r="C40" s="24"/>
      <c r="D40" s="24"/>
      <c r="E40" s="24"/>
      <c r="F40" s="24"/>
      <c r="G40" s="24"/>
      <c r="H40" s="24"/>
      <c r="I40" s="24"/>
      <c r="J40" s="24"/>
      <c r="K40" s="24"/>
      <c r="L40" s="24"/>
    </row>
    <row r="41" spans="2:12" ht="13.8">
      <c r="C41" s="24"/>
      <c r="D41" s="24"/>
      <c r="E41" s="24"/>
      <c r="F41" s="24"/>
      <c r="G41" s="24"/>
      <c r="H41" s="24"/>
      <c r="I41" s="24"/>
      <c r="J41" s="24"/>
      <c r="K41" s="24"/>
      <c r="L41" s="24"/>
    </row>
    <row r="42" spans="2:12" ht="13.8">
      <c r="C42" s="24"/>
      <c r="D42" s="24"/>
      <c r="E42" s="24"/>
      <c r="F42" s="24"/>
      <c r="G42" s="24"/>
      <c r="H42" s="24"/>
      <c r="I42" s="24"/>
      <c r="J42" s="24"/>
      <c r="K42" s="24"/>
      <c r="L42" s="24"/>
    </row>
    <row r="43" spans="2:12" ht="13.8">
      <c r="C43" s="24"/>
      <c r="D43" s="24"/>
      <c r="E43" s="24"/>
      <c r="F43" s="24"/>
      <c r="G43" s="24"/>
      <c r="H43" s="24"/>
      <c r="I43" s="24"/>
      <c r="J43" s="24"/>
      <c r="K43" s="24"/>
      <c r="L43" s="24"/>
    </row>
    <row r="44" spans="2:12" ht="13.8">
      <c r="C44" s="24"/>
      <c r="D44" s="24"/>
      <c r="E44" s="24"/>
      <c r="F44" s="24"/>
      <c r="G44" s="24"/>
      <c r="H44" s="24"/>
      <c r="I44" s="24"/>
      <c r="J44" s="24"/>
      <c r="K44" s="24"/>
      <c r="L44" s="24"/>
    </row>
    <row r="45" spans="2:12" ht="13.8">
      <c r="C45" s="24"/>
      <c r="D45" s="24"/>
      <c r="E45" s="24"/>
      <c r="F45" s="24"/>
      <c r="G45" s="24"/>
      <c r="H45" s="24"/>
      <c r="I45" s="24"/>
      <c r="J45" s="24"/>
      <c r="K45" s="24"/>
      <c r="L45" s="24"/>
    </row>
    <row r="46" spans="2:12" ht="13.8">
      <c r="C46" s="24"/>
      <c r="D46" s="24"/>
      <c r="E46" s="24"/>
      <c r="F46" s="24"/>
      <c r="G46" s="24"/>
      <c r="H46" s="24"/>
      <c r="I46" s="24"/>
      <c r="J46" s="24"/>
      <c r="K46" s="24"/>
      <c r="L46" s="24"/>
    </row>
    <row r="47" spans="2:12" ht="13.8">
      <c r="C47" s="24"/>
      <c r="D47" s="24"/>
      <c r="E47" s="24"/>
      <c r="F47" s="24"/>
      <c r="G47" s="24"/>
      <c r="H47" s="24"/>
      <c r="I47" s="24"/>
      <c r="J47" s="24"/>
      <c r="K47" s="24"/>
      <c r="L47" s="24"/>
    </row>
    <row r="48" spans="2:12" ht="13.8">
      <c r="C48" s="24"/>
      <c r="D48" s="24"/>
      <c r="E48" s="24"/>
      <c r="F48" s="24"/>
      <c r="G48" s="24"/>
      <c r="H48" s="24"/>
      <c r="I48" s="24"/>
      <c r="J48" s="24"/>
      <c r="K48" s="24"/>
      <c r="L48" s="24"/>
    </row>
    <row r="49" spans="2:12" ht="13.8">
      <c r="C49" s="24"/>
      <c r="D49" s="24"/>
      <c r="E49" s="24"/>
      <c r="F49" s="24"/>
      <c r="G49" s="24"/>
      <c r="H49" s="24"/>
      <c r="I49" s="24"/>
      <c r="J49" s="24"/>
      <c r="K49" s="24"/>
      <c r="L49" s="24"/>
    </row>
    <row r="50" spans="2:12" ht="13.8">
      <c r="C50" s="24"/>
      <c r="D50" s="24"/>
      <c r="E50" s="24"/>
      <c r="F50" s="24"/>
      <c r="G50" s="24"/>
      <c r="H50" s="24"/>
      <c r="I50" s="24"/>
      <c r="J50" s="24"/>
      <c r="K50" s="24"/>
      <c r="L50" s="24"/>
    </row>
    <row r="51" spans="2:12" ht="13.8">
      <c r="C51" s="24"/>
      <c r="D51" s="24"/>
      <c r="E51" s="24"/>
      <c r="F51" s="24"/>
      <c r="G51" s="24"/>
      <c r="H51" s="24"/>
      <c r="I51" s="24"/>
      <c r="J51" s="24"/>
      <c r="K51" s="24"/>
      <c r="L51" s="24"/>
    </row>
    <row r="52" spans="2:12" ht="13.8">
      <c r="C52" s="24"/>
      <c r="D52" s="24"/>
      <c r="E52" s="24"/>
      <c r="F52" s="24"/>
      <c r="G52" s="24"/>
      <c r="H52" s="24"/>
      <c r="I52" s="24"/>
      <c r="J52" s="24"/>
      <c r="K52" s="24"/>
      <c r="L52" s="24"/>
    </row>
    <row r="53" spans="2:12" ht="13.8">
      <c r="C53" s="24"/>
      <c r="D53" s="24"/>
      <c r="E53" s="24"/>
      <c r="F53" s="24"/>
      <c r="G53" s="24"/>
      <c r="H53" s="24"/>
      <c r="I53" s="24"/>
      <c r="J53" s="24"/>
      <c r="K53" s="24"/>
      <c r="L53" s="24"/>
    </row>
    <row r="54" spans="2:12" ht="13.8">
      <c r="C54" s="24"/>
      <c r="D54" s="24"/>
      <c r="E54" s="24"/>
      <c r="F54" s="24"/>
      <c r="G54" s="24"/>
      <c r="H54" s="24"/>
      <c r="I54" s="24"/>
      <c r="J54" s="24"/>
      <c r="K54" s="24"/>
      <c r="L54" s="24"/>
    </row>
    <row r="55" spans="2:12" ht="13.8">
      <c r="C55" s="24"/>
      <c r="D55" s="24"/>
      <c r="E55" s="24"/>
      <c r="F55" s="24"/>
      <c r="G55" s="24"/>
      <c r="H55" s="24"/>
      <c r="I55" s="24"/>
      <c r="J55" s="24"/>
      <c r="K55" s="24"/>
      <c r="L55" s="24"/>
    </row>
    <row r="56" spans="2:12" ht="13.8">
      <c r="C56" s="24"/>
      <c r="D56" s="24"/>
      <c r="E56" s="24"/>
      <c r="F56" s="24"/>
      <c r="G56" s="24"/>
      <c r="H56" s="24"/>
      <c r="I56" s="24"/>
      <c r="J56" s="24"/>
      <c r="K56" s="24"/>
      <c r="L56" s="24"/>
    </row>
    <row r="57" spans="2:12" ht="13.8">
      <c r="B57" s="5"/>
      <c r="C57" s="24"/>
      <c r="D57" s="24"/>
      <c r="E57" s="24"/>
      <c r="F57" s="24"/>
      <c r="G57" s="24"/>
      <c r="H57" s="24"/>
      <c r="I57" s="24"/>
      <c r="J57" s="24"/>
      <c r="K57" s="24"/>
      <c r="L57" s="24"/>
    </row>
    <row r="58" spans="2:12" ht="13.8">
      <c r="C58" s="24"/>
      <c r="D58" s="24"/>
      <c r="E58" s="24"/>
      <c r="F58" s="24"/>
      <c r="G58" s="24"/>
      <c r="H58" s="24"/>
      <c r="I58" s="24"/>
      <c r="J58" s="24"/>
      <c r="K58" s="24"/>
      <c r="L58" s="24"/>
    </row>
    <row r="59" spans="2:12" ht="13.8">
      <c r="C59" s="24"/>
      <c r="D59" s="24"/>
      <c r="E59" s="24"/>
      <c r="F59" s="24"/>
      <c r="G59" s="24"/>
      <c r="H59" s="24"/>
      <c r="I59" s="24"/>
      <c r="J59" s="24"/>
      <c r="K59" s="24"/>
      <c r="L59" s="24"/>
    </row>
    <row r="60" spans="2:12" ht="13.8">
      <c r="C60" s="24"/>
      <c r="D60" s="24"/>
      <c r="E60" s="24"/>
      <c r="F60" s="24"/>
      <c r="G60" s="24"/>
      <c r="H60" s="24"/>
      <c r="I60" s="24"/>
      <c r="J60" s="24"/>
      <c r="K60" s="24"/>
      <c r="L60" s="24"/>
    </row>
    <row r="74" spans="4:4">
      <c r="D74" s="34"/>
    </row>
  </sheetData>
  <mergeCells count="1">
    <mergeCell ref="C3:L3"/>
  </mergeCells>
  <hyperlinks>
    <hyperlink ref="L1" location="Index!A1" display="Index" xr:uid="{00000000-0004-0000-1500-000000000000}"/>
  </hyperlinks>
  <pageMargins left="0.75" right="0.75" top="1" bottom="1" header="0.5" footer="0.5"/>
  <pageSetup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AI60"/>
  <sheetViews>
    <sheetView workbookViewId="0"/>
  </sheetViews>
  <sheetFormatPr defaultColWidth="9.42578125" defaultRowHeight="10.199999999999999"/>
  <cols>
    <col min="1" max="2" width="9.42578125" style="4"/>
    <col min="3" max="3" width="27.7109375" style="4" customWidth="1"/>
    <col min="4" max="11" width="14.7109375" style="4" customWidth="1"/>
    <col min="12" max="12" width="12.7109375" style="4" customWidth="1"/>
    <col min="13" max="13" width="10.85546875" style="4" customWidth="1"/>
    <col min="14" max="14" width="17.85546875" style="4" customWidth="1"/>
    <col min="15" max="28" width="9.140625" style="4" customWidth="1"/>
    <col min="29" max="16384" width="9.42578125" style="4"/>
  </cols>
  <sheetData>
    <row r="1" spans="1:35" s="133" customFormat="1" ht="58.35" customHeight="1">
      <c r="B1" s="172"/>
      <c r="C1" s="173"/>
      <c r="F1" s="174"/>
      <c r="L1" s="175" t="s">
        <v>17</v>
      </c>
    </row>
    <row r="2" spans="1:35" s="54" customFormat="1" ht="18" customHeight="1">
      <c r="B2" s="59"/>
      <c r="C2" s="60"/>
      <c r="D2" s="60"/>
      <c r="E2" s="60"/>
      <c r="F2" s="60"/>
      <c r="G2" s="60"/>
      <c r="H2" s="60"/>
      <c r="I2" s="60"/>
      <c r="J2" s="60"/>
      <c r="K2" s="60"/>
      <c r="L2" s="60"/>
      <c r="M2" s="61"/>
    </row>
    <row r="3" spans="1:35" s="54" customFormat="1" ht="18" customHeight="1">
      <c r="B3" s="62"/>
      <c r="C3" s="244" t="str">
        <f>CONCATENATE(Index!C6," ","June 2019 Light Vehicle Production Forecast")</f>
        <v>Table 1.1 June 2019 Light Vehicle Production Forecast</v>
      </c>
      <c r="D3" s="244"/>
      <c r="E3" s="244"/>
      <c r="F3" s="244"/>
      <c r="G3" s="244"/>
      <c r="H3" s="244"/>
      <c r="I3" s="244"/>
      <c r="J3" s="244"/>
      <c r="K3" s="244"/>
      <c r="L3" s="244"/>
      <c r="M3" s="58"/>
      <c r="N3" s="245" t="str">
        <f>CONCATENATE(Index!C7," ",Index!D7)</f>
        <v>Figure 1.1 Light Vehicle Production Volume by Region</v>
      </c>
      <c r="O3" s="246"/>
      <c r="P3" s="246"/>
      <c r="Q3" s="246"/>
      <c r="R3" s="246"/>
      <c r="S3" s="246"/>
      <c r="T3" s="246"/>
      <c r="U3" s="246"/>
      <c r="V3" s="246"/>
      <c r="W3" s="246"/>
      <c r="X3" s="246"/>
      <c r="Y3" s="246"/>
      <c r="Z3" s="246"/>
      <c r="AA3" s="247"/>
      <c r="AI3" s="86"/>
    </row>
    <row r="4" spans="1:35" s="54" customFormat="1" ht="30" customHeight="1">
      <c r="B4" s="62"/>
      <c r="C4" s="10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N4" s="218" t="s">
        <v>23</v>
      </c>
      <c r="O4" s="52"/>
      <c r="P4" s="52"/>
      <c r="Q4" s="52"/>
      <c r="R4" s="52"/>
      <c r="S4" s="52"/>
      <c r="T4" s="52"/>
      <c r="U4" s="58"/>
      <c r="V4" s="58"/>
      <c r="W4" s="58"/>
      <c r="X4" s="144"/>
      <c r="Y4" s="58"/>
      <c r="Z4" s="58"/>
      <c r="AA4" s="210"/>
    </row>
    <row r="5" spans="1:35" s="54" customFormat="1" ht="15" customHeight="1">
      <c r="B5" s="62"/>
      <c r="C5" s="71" t="s">
        <v>1</v>
      </c>
      <c r="D5" s="72"/>
      <c r="E5" s="72"/>
      <c r="F5" s="72"/>
      <c r="G5" s="72"/>
      <c r="H5" s="72"/>
      <c r="I5" s="72"/>
      <c r="J5" s="72"/>
      <c r="K5" s="72"/>
      <c r="L5" s="73"/>
      <c r="N5" s="209"/>
      <c r="O5" s="52"/>
      <c r="P5" s="52"/>
      <c r="Q5" s="52"/>
      <c r="R5" s="52"/>
      <c r="S5" s="52"/>
      <c r="T5" s="52"/>
      <c r="U5" s="58"/>
      <c r="V5" s="58"/>
      <c r="W5" s="58"/>
      <c r="X5" s="58"/>
      <c r="Y5" s="58"/>
      <c r="Z5" s="58"/>
      <c r="AA5" s="210"/>
    </row>
    <row r="6" spans="1:35" s="54" customFormat="1" ht="15" customHeight="1">
      <c r="B6" s="62"/>
      <c r="C6" s="82" t="s">
        <v>23</v>
      </c>
      <c r="D6" s="98"/>
      <c r="E6" s="98"/>
      <c r="F6" s="98"/>
      <c r="G6" s="98"/>
      <c r="H6" s="98"/>
      <c r="I6" s="98"/>
      <c r="J6" s="98"/>
      <c r="K6" s="98"/>
      <c r="L6" s="101" t="str">
        <f>IF(D6=0,"-",(((K6/D6)^(1/7))-1))</f>
        <v>-</v>
      </c>
      <c r="N6" s="209"/>
      <c r="O6" s="52"/>
      <c r="P6" s="52"/>
      <c r="Q6" s="52"/>
      <c r="R6" s="52"/>
      <c r="S6" s="52"/>
      <c r="T6" s="52"/>
      <c r="U6" s="58"/>
      <c r="V6" s="58"/>
      <c r="W6" s="58"/>
      <c r="X6" s="58"/>
      <c r="Y6" s="58"/>
      <c r="Z6" s="58"/>
      <c r="AA6" s="210"/>
    </row>
    <row r="7" spans="1:35" s="54" customFormat="1" ht="15" customHeight="1">
      <c r="B7" s="62"/>
      <c r="C7" s="82" t="s">
        <v>2</v>
      </c>
      <c r="D7" s="131"/>
      <c r="E7" s="131"/>
      <c r="F7" s="131"/>
      <c r="G7" s="131"/>
      <c r="H7" s="131"/>
      <c r="I7" s="131"/>
      <c r="J7" s="131"/>
      <c r="K7" s="131"/>
      <c r="L7" s="101"/>
      <c r="N7" s="209"/>
      <c r="O7" s="52"/>
      <c r="P7" s="52"/>
      <c r="Q7" s="52"/>
      <c r="R7" s="52"/>
      <c r="S7" s="52"/>
      <c r="T7" s="52"/>
      <c r="U7" s="58"/>
      <c r="V7" s="58"/>
      <c r="W7" s="58"/>
      <c r="X7" s="58"/>
      <c r="Y7" s="58"/>
      <c r="Z7" s="58"/>
      <c r="AA7" s="210"/>
    </row>
    <row r="8" spans="1:35" s="54" customFormat="1" ht="15" customHeight="1">
      <c r="B8" s="62"/>
      <c r="C8" s="82" t="s">
        <v>3</v>
      </c>
      <c r="D8" s="131"/>
      <c r="E8" s="131"/>
      <c r="F8" s="131"/>
      <c r="G8" s="131"/>
      <c r="H8" s="131"/>
      <c r="I8" s="131"/>
      <c r="J8" s="131"/>
      <c r="K8" s="131"/>
      <c r="L8" s="101"/>
      <c r="N8" s="209"/>
      <c r="O8" s="52"/>
      <c r="P8" s="52"/>
      <c r="Q8" s="52"/>
      <c r="R8" s="52"/>
      <c r="S8" s="52"/>
      <c r="T8" s="52"/>
      <c r="U8" s="58"/>
      <c r="V8" s="58"/>
      <c r="W8" s="58"/>
      <c r="X8" s="58"/>
      <c r="Y8" s="58"/>
      <c r="Z8" s="58"/>
      <c r="AA8" s="210"/>
    </row>
    <row r="9" spans="1:35" s="54" customFormat="1" ht="15" customHeight="1">
      <c r="B9" s="62"/>
      <c r="C9" s="74" t="s">
        <v>4</v>
      </c>
      <c r="D9" s="75"/>
      <c r="E9" s="75"/>
      <c r="F9" s="75"/>
      <c r="G9" s="75"/>
      <c r="H9" s="75"/>
      <c r="I9" s="75"/>
      <c r="J9" s="75"/>
      <c r="K9" s="75"/>
      <c r="L9" s="76"/>
      <c r="N9" s="209"/>
      <c r="O9" s="52"/>
      <c r="P9" s="52"/>
      <c r="Q9" s="52"/>
      <c r="R9" s="52"/>
      <c r="S9" s="52"/>
      <c r="T9" s="52"/>
      <c r="U9" s="58"/>
      <c r="V9" s="58"/>
      <c r="W9" s="58"/>
      <c r="X9" s="58"/>
      <c r="Y9" s="58"/>
      <c r="Z9" s="58"/>
      <c r="AA9" s="210"/>
    </row>
    <row r="10" spans="1:35" s="54" customFormat="1" ht="15" customHeight="1">
      <c r="B10" s="62"/>
      <c r="C10" s="82" t="s">
        <v>23</v>
      </c>
      <c r="D10" s="98"/>
      <c r="E10" s="98"/>
      <c r="F10" s="98"/>
      <c r="G10" s="98"/>
      <c r="H10" s="98"/>
      <c r="I10" s="98"/>
      <c r="J10" s="98"/>
      <c r="K10" s="98"/>
      <c r="L10" s="101" t="str">
        <f>IF(D10=0,"-",(((K10/D10)^(1/7))-1))</f>
        <v>-</v>
      </c>
      <c r="N10" s="209"/>
      <c r="O10" s="52"/>
      <c r="P10" s="52"/>
      <c r="Q10" s="52"/>
      <c r="R10" s="52"/>
      <c r="S10" s="52"/>
      <c r="T10" s="52"/>
      <c r="U10" s="58"/>
      <c r="V10" s="58"/>
      <c r="W10" s="58"/>
      <c r="X10" s="58"/>
      <c r="Y10" s="58"/>
      <c r="Z10" s="58"/>
      <c r="AA10" s="210"/>
    </row>
    <row r="11" spans="1:35" s="54" customFormat="1" ht="15" customHeight="1">
      <c r="B11" s="62"/>
      <c r="C11" s="82" t="s">
        <v>2</v>
      </c>
      <c r="D11" s="131"/>
      <c r="E11" s="131"/>
      <c r="F11" s="131"/>
      <c r="G11" s="131"/>
      <c r="H11" s="131"/>
      <c r="I11" s="131"/>
      <c r="J11" s="131"/>
      <c r="K11" s="131"/>
      <c r="L11" s="101"/>
      <c r="N11" s="209"/>
      <c r="O11" s="52"/>
      <c r="P11" s="52"/>
      <c r="Q11" s="52"/>
      <c r="R11" s="52"/>
      <c r="S11" s="52"/>
      <c r="T11" s="52"/>
      <c r="U11" s="58"/>
      <c r="V11" s="58"/>
      <c r="W11" s="58"/>
      <c r="X11" s="58"/>
      <c r="Y11" s="58"/>
      <c r="Z11" s="58"/>
      <c r="AA11" s="210"/>
    </row>
    <row r="12" spans="1:35" s="63" customFormat="1" ht="15" customHeight="1">
      <c r="A12" s="54"/>
      <c r="B12" s="62"/>
      <c r="C12" s="82" t="s">
        <v>3</v>
      </c>
      <c r="D12" s="131"/>
      <c r="E12" s="131"/>
      <c r="F12" s="131"/>
      <c r="G12" s="131"/>
      <c r="H12" s="131"/>
      <c r="I12" s="131"/>
      <c r="J12" s="131"/>
      <c r="K12" s="131"/>
      <c r="L12" s="101"/>
      <c r="N12" s="211"/>
      <c r="O12" s="118"/>
      <c r="P12" s="118"/>
      <c r="Q12" s="118"/>
      <c r="R12" s="118"/>
      <c r="S12" s="118"/>
      <c r="T12" s="118"/>
      <c r="U12" s="144"/>
      <c r="V12" s="144"/>
      <c r="W12" s="144"/>
      <c r="X12" s="144"/>
      <c r="Y12" s="144"/>
      <c r="Z12" s="144"/>
      <c r="AA12" s="212"/>
    </row>
    <row r="13" spans="1:35" s="63" customFormat="1" ht="15" customHeight="1">
      <c r="A13" s="54"/>
      <c r="B13" s="62"/>
      <c r="C13" s="74" t="s">
        <v>5</v>
      </c>
      <c r="D13" s="75"/>
      <c r="E13" s="75"/>
      <c r="F13" s="75"/>
      <c r="G13" s="75"/>
      <c r="H13" s="75"/>
      <c r="I13" s="75"/>
      <c r="J13" s="75"/>
      <c r="K13" s="75"/>
      <c r="L13" s="76"/>
      <c r="N13" s="211"/>
      <c r="O13" s="118"/>
      <c r="P13" s="118"/>
      <c r="Q13" s="118"/>
      <c r="R13" s="118"/>
      <c r="S13" s="118"/>
      <c r="T13" s="118"/>
      <c r="U13" s="144"/>
      <c r="V13" s="144"/>
      <c r="W13" s="144"/>
      <c r="X13" s="144"/>
      <c r="Y13" s="144"/>
      <c r="Z13" s="144"/>
      <c r="AA13" s="212"/>
    </row>
    <row r="14" spans="1:35" s="63" customFormat="1" ht="15" customHeight="1">
      <c r="B14" s="97"/>
      <c r="C14" s="82" t="s">
        <v>23</v>
      </c>
      <c r="D14" s="98"/>
      <c r="E14" s="98"/>
      <c r="F14" s="98"/>
      <c r="G14" s="98"/>
      <c r="H14" s="98"/>
      <c r="I14" s="98"/>
      <c r="J14" s="98"/>
      <c r="K14" s="98"/>
      <c r="L14" s="101" t="str">
        <f>IF(D14=0,"-",(((K14/D14)^(1/7))-1))</f>
        <v>-</v>
      </c>
      <c r="N14" s="211"/>
      <c r="O14" s="118"/>
      <c r="P14" s="118"/>
      <c r="Q14" s="118"/>
      <c r="R14" s="118"/>
      <c r="S14" s="118"/>
      <c r="T14" s="118"/>
      <c r="U14" s="144"/>
      <c r="V14" s="144"/>
      <c r="W14" s="144"/>
      <c r="X14" s="144"/>
      <c r="Y14" s="144"/>
      <c r="Z14" s="144"/>
      <c r="AA14" s="212"/>
    </row>
    <row r="15" spans="1:35" s="63" customFormat="1" ht="15" customHeight="1">
      <c r="B15" s="97"/>
      <c r="C15" s="82" t="s">
        <v>2</v>
      </c>
      <c r="D15" s="131"/>
      <c r="E15" s="131"/>
      <c r="F15" s="131"/>
      <c r="G15" s="131"/>
      <c r="H15" s="131"/>
      <c r="I15" s="131"/>
      <c r="J15" s="131"/>
      <c r="K15" s="131"/>
      <c r="L15" s="101"/>
      <c r="N15" s="211"/>
      <c r="O15" s="118"/>
      <c r="P15" s="118"/>
      <c r="Q15" s="118"/>
      <c r="R15" s="118"/>
      <c r="S15" s="118"/>
      <c r="T15" s="118"/>
      <c r="U15" s="144"/>
      <c r="V15" s="144"/>
      <c r="W15" s="144"/>
      <c r="X15" s="144"/>
      <c r="Y15" s="144"/>
      <c r="Z15" s="144"/>
      <c r="AA15" s="212"/>
    </row>
    <row r="16" spans="1:35" s="63" customFormat="1" ht="15" customHeight="1">
      <c r="B16" s="97"/>
      <c r="C16" s="82" t="s">
        <v>3</v>
      </c>
      <c r="D16" s="131"/>
      <c r="E16" s="131"/>
      <c r="F16" s="131"/>
      <c r="G16" s="131"/>
      <c r="H16" s="131"/>
      <c r="I16" s="131"/>
      <c r="J16" s="131"/>
      <c r="K16" s="131"/>
      <c r="L16" s="101"/>
      <c r="N16" s="211"/>
      <c r="O16" s="118"/>
      <c r="P16" s="118"/>
      <c r="Q16" s="118"/>
      <c r="R16" s="118"/>
      <c r="S16" s="118"/>
      <c r="T16" s="118"/>
      <c r="U16" s="144"/>
      <c r="V16" s="144"/>
      <c r="W16" s="144"/>
      <c r="X16" s="144"/>
      <c r="Y16" s="144"/>
      <c r="Z16" s="144"/>
      <c r="AA16" s="212"/>
    </row>
    <row r="17" spans="1:27" s="63" customFormat="1" ht="15" customHeight="1">
      <c r="A17" s="54"/>
      <c r="B17" s="62"/>
      <c r="C17" s="74" t="s">
        <v>6</v>
      </c>
      <c r="D17" s="75"/>
      <c r="E17" s="75"/>
      <c r="F17" s="75"/>
      <c r="G17" s="75"/>
      <c r="H17" s="75"/>
      <c r="I17" s="75"/>
      <c r="J17" s="75"/>
      <c r="K17" s="75"/>
      <c r="L17" s="76"/>
      <c r="M17" s="176"/>
      <c r="N17" s="211"/>
      <c r="O17" s="118"/>
      <c r="P17" s="118"/>
      <c r="Q17" s="118"/>
      <c r="R17" s="118"/>
      <c r="S17" s="118"/>
      <c r="T17" s="118"/>
      <c r="U17" s="144"/>
      <c r="V17" s="144"/>
      <c r="W17" s="144"/>
      <c r="X17" s="144"/>
      <c r="Y17" s="144"/>
      <c r="Z17" s="144"/>
      <c r="AA17" s="212"/>
    </row>
    <row r="18" spans="1:27" s="54" customFormat="1" ht="15" customHeight="1">
      <c r="B18" s="62"/>
      <c r="C18" s="82" t="s">
        <v>23</v>
      </c>
      <c r="D18" s="98"/>
      <c r="E18" s="98"/>
      <c r="F18" s="98"/>
      <c r="G18" s="98"/>
      <c r="H18" s="98"/>
      <c r="I18" s="98"/>
      <c r="J18" s="98"/>
      <c r="K18" s="98"/>
      <c r="L18" s="101" t="str">
        <f>IF(D18=0,"-",(((K18/D18)^(1/7))-1))</f>
        <v>-</v>
      </c>
      <c r="N18" s="209"/>
      <c r="O18" s="52"/>
      <c r="P18" s="52"/>
      <c r="Q18" s="52"/>
      <c r="R18" s="52"/>
      <c r="S18" s="52"/>
      <c r="T18" s="52"/>
      <c r="U18" s="58"/>
      <c r="V18" s="58"/>
      <c r="W18" s="58"/>
      <c r="X18" s="58"/>
      <c r="Y18" s="58"/>
      <c r="Z18" s="58"/>
      <c r="AA18" s="210"/>
    </row>
    <row r="19" spans="1:27" s="54" customFormat="1" ht="15" customHeight="1">
      <c r="B19" s="62"/>
      <c r="C19" s="82" t="s">
        <v>2</v>
      </c>
      <c r="D19" s="131"/>
      <c r="E19" s="131"/>
      <c r="F19" s="131"/>
      <c r="G19" s="131"/>
      <c r="H19" s="131"/>
      <c r="I19" s="131"/>
      <c r="J19" s="131"/>
      <c r="K19" s="131"/>
      <c r="L19" s="101"/>
      <c r="N19" s="209"/>
      <c r="O19" s="52"/>
      <c r="P19" s="52"/>
      <c r="Q19" s="52"/>
      <c r="R19" s="52"/>
      <c r="S19" s="52"/>
      <c r="T19" s="52"/>
      <c r="U19" s="58"/>
      <c r="V19" s="58"/>
      <c r="W19" s="58"/>
      <c r="X19" s="58"/>
      <c r="Y19" s="58"/>
      <c r="Z19" s="58"/>
      <c r="AA19" s="210"/>
    </row>
    <row r="20" spans="1:27" s="54" customFormat="1" ht="15" customHeight="1">
      <c r="B20" s="62"/>
      <c r="C20" s="82" t="s">
        <v>3</v>
      </c>
      <c r="D20" s="131"/>
      <c r="E20" s="131"/>
      <c r="F20" s="131"/>
      <c r="G20" s="131"/>
      <c r="H20" s="131"/>
      <c r="I20" s="131"/>
      <c r="J20" s="131"/>
      <c r="K20" s="131"/>
      <c r="L20" s="101"/>
      <c r="N20" s="209"/>
      <c r="O20" s="52"/>
      <c r="P20" s="52"/>
      <c r="Q20" s="52"/>
      <c r="R20" s="52"/>
      <c r="S20" s="52"/>
      <c r="T20" s="52"/>
      <c r="U20" s="58"/>
      <c r="V20" s="58"/>
      <c r="W20" s="58"/>
      <c r="X20" s="58"/>
      <c r="Y20" s="58"/>
      <c r="Z20" s="58"/>
      <c r="AA20" s="210"/>
    </row>
    <row r="21" spans="1:27" s="54" customFormat="1" ht="15" customHeight="1">
      <c r="B21" s="62"/>
      <c r="C21" s="74" t="s">
        <v>7</v>
      </c>
      <c r="D21" s="75"/>
      <c r="E21" s="75"/>
      <c r="F21" s="75"/>
      <c r="G21" s="75"/>
      <c r="H21" s="75"/>
      <c r="I21" s="75"/>
      <c r="J21" s="75"/>
      <c r="K21" s="75"/>
      <c r="L21" s="76"/>
      <c r="N21" s="209"/>
      <c r="O21" s="52"/>
      <c r="P21" s="52"/>
      <c r="Q21" s="52"/>
      <c r="R21" s="52"/>
      <c r="S21" s="52"/>
      <c r="T21" s="52"/>
      <c r="U21" s="58"/>
      <c r="V21" s="58"/>
      <c r="W21" s="58"/>
      <c r="X21" s="58"/>
      <c r="Y21" s="58"/>
      <c r="Z21" s="58"/>
      <c r="AA21" s="210"/>
    </row>
    <row r="22" spans="1:27" s="54" customFormat="1" ht="15" customHeight="1">
      <c r="B22" s="62"/>
      <c r="C22" s="82" t="s">
        <v>23</v>
      </c>
      <c r="D22" s="98"/>
      <c r="E22" s="98"/>
      <c r="F22" s="98"/>
      <c r="G22" s="98"/>
      <c r="H22" s="98"/>
      <c r="I22" s="98"/>
      <c r="J22" s="98"/>
      <c r="K22" s="98"/>
      <c r="L22" s="101" t="str">
        <f>IF(D22=0,"-",(((K22/D22)^(1/7))-1))</f>
        <v>-</v>
      </c>
      <c r="N22" s="209"/>
      <c r="O22" s="52"/>
      <c r="P22" s="52"/>
      <c r="Q22" s="52"/>
      <c r="R22" s="52"/>
      <c r="S22" s="52"/>
      <c r="T22" s="52"/>
      <c r="U22" s="58"/>
      <c r="V22" s="58"/>
      <c r="W22" s="58"/>
      <c r="X22" s="58"/>
      <c r="Y22" s="58"/>
      <c r="Z22" s="58"/>
      <c r="AA22" s="210"/>
    </row>
    <row r="23" spans="1:27" s="54" customFormat="1" ht="15" customHeight="1">
      <c r="B23" s="62"/>
      <c r="C23" s="82" t="s">
        <v>2</v>
      </c>
      <c r="D23" s="131"/>
      <c r="E23" s="131"/>
      <c r="F23" s="131"/>
      <c r="G23" s="131"/>
      <c r="H23" s="131"/>
      <c r="I23" s="131"/>
      <c r="J23" s="131"/>
      <c r="K23" s="131"/>
      <c r="L23" s="101"/>
      <c r="N23" s="209"/>
      <c r="O23" s="52"/>
      <c r="P23" s="52"/>
      <c r="Q23" s="52"/>
      <c r="R23" s="52"/>
      <c r="S23" s="52"/>
      <c r="T23" s="52"/>
      <c r="U23" s="58"/>
      <c r="V23" s="58"/>
      <c r="W23" s="58"/>
      <c r="X23" s="58"/>
      <c r="Y23" s="58"/>
      <c r="Z23" s="58"/>
      <c r="AA23" s="210"/>
    </row>
    <row r="24" spans="1:27" s="54" customFormat="1" ht="15" customHeight="1">
      <c r="B24" s="62"/>
      <c r="C24" s="82" t="s">
        <v>3</v>
      </c>
      <c r="D24" s="131"/>
      <c r="E24" s="131"/>
      <c r="F24" s="131"/>
      <c r="G24" s="131"/>
      <c r="H24" s="131"/>
      <c r="I24" s="131"/>
      <c r="J24" s="131"/>
      <c r="K24" s="131"/>
      <c r="L24" s="101"/>
      <c r="N24" s="209"/>
      <c r="O24" s="52"/>
      <c r="P24" s="52"/>
      <c r="Q24" s="52"/>
      <c r="R24" s="52"/>
      <c r="S24" s="52"/>
      <c r="T24" s="52"/>
      <c r="U24" s="58"/>
      <c r="V24" s="58"/>
      <c r="W24" s="58"/>
      <c r="X24" s="58"/>
      <c r="Y24" s="58"/>
      <c r="Z24" s="58"/>
      <c r="AA24" s="210"/>
    </row>
    <row r="25" spans="1:27" s="54" customFormat="1" ht="15" customHeight="1">
      <c r="B25" s="62"/>
      <c r="C25" s="74" t="s">
        <v>8</v>
      </c>
      <c r="D25" s="75"/>
      <c r="E25" s="75"/>
      <c r="F25" s="75"/>
      <c r="G25" s="75"/>
      <c r="H25" s="75"/>
      <c r="I25" s="75"/>
      <c r="J25" s="75"/>
      <c r="K25" s="75"/>
      <c r="L25" s="76"/>
      <c r="N25" s="209"/>
      <c r="O25" s="52"/>
      <c r="P25" s="52"/>
      <c r="Q25" s="52"/>
      <c r="R25" s="52"/>
      <c r="S25" s="52"/>
      <c r="T25" s="52"/>
      <c r="U25" s="58"/>
      <c r="V25" s="58"/>
      <c r="W25" s="58"/>
      <c r="X25" s="58"/>
      <c r="Y25" s="58"/>
      <c r="Z25" s="58"/>
      <c r="AA25" s="210"/>
    </row>
    <row r="26" spans="1:27" s="54" customFormat="1" ht="15" customHeight="1">
      <c r="B26" s="62"/>
      <c r="C26" s="82" t="s">
        <v>23</v>
      </c>
      <c r="D26" s="98"/>
      <c r="E26" s="98"/>
      <c r="F26" s="98"/>
      <c r="G26" s="98"/>
      <c r="H26" s="98"/>
      <c r="I26" s="98"/>
      <c r="J26" s="98"/>
      <c r="K26" s="98"/>
      <c r="L26" s="101" t="str">
        <f>IF(D26=0,"-",(((K26/D26)^(1/7))-1))</f>
        <v>-</v>
      </c>
      <c r="N26" s="209"/>
      <c r="O26" s="52"/>
      <c r="P26" s="52"/>
      <c r="Q26" s="52"/>
      <c r="R26" s="52"/>
      <c r="S26" s="52"/>
      <c r="T26" s="52"/>
      <c r="U26" s="58"/>
      <c r="V26" s="58"/>
      <c r="W26" s="58"/>
      <c r="X26" s="58"/>
      <c r="Y26" s="58"/>
      <c r="Z26" s="58"/>
      <c r="AA26" s="210"/>
    </row>
    <row r="27" spans="1:27" s="54" customFormat="1" ht="15" customHeight="1">
      <c r="B27" s="62"/>
      <c r="C27" s="82" t="s">
        <v>2</v>
      </c>
      <c r="D27" s="131"/>
      <c r="E27" s="131"/>
      <c r="F27" s="131"/>
      <c r="G27" s="131"/>
      <c r="H27" s="131"/>
      <c r="I27" s="131"/>
      <c r="J27" s="131"/>
      <c r="K27" s="131"/>
      <c r="L27" s="101"/>
      <c r="N27" s="209"/>
      <c r="O27" s="52"/>
      <c r="P27" s="52"/>
      <c r="Q27" s="52"/>
      <c r="R27" s="52"/>
      <c r="S27" s="52"/>
      <c r="T27" s="52"/>
      <c r="U27" s="58"/>
      <c r="V27" s="58"/>
      <c r="W27" s="58"/>
      <c r="X27" s="58"/>
      <c r="Y27" s="58"/>
      <c r="Z27" s="58"/>
      <c r="AA27" s="210"/>
    </row>
    <row r="28" spans="1:27" s="54" customFormat="1" ht="15" customHeight="1">
      <c r="B28" s="62"/>
      <c r="C28" s="82" t="s">
        <v>3</v>
      </c>
      <c r="D28" s="131"/>
      <c r="E28" s="131"/>
      <c r="F28" s="131"/>
      <c r="G28" s="131"/>
      <c r="H28" s="131"/>
      <c r="I28" s="131"/>
      <c r="J28" s="131"/>
      <c r="K28" s="131"/>
      <c r="L28" s="101"/>
      <c r="N28" s="209"/>
      <c r="O28" s="52"/>
      <c r="P28" s="52"/>
      <c r="Q28" s="52"/>
      <c r="R28" s="52"/>
      <c r="S28" s="52"/>
      <c r="T28" s="52"/>
      <c r="U28" s="58"/>
      <c r="V28" s="58"/>
      <c r="W28" s="58"/>
      <c r="X28" s="58"/>
      <c r="Y28" s="58"/>
      <c r="Z28" s="58"/>
      <c r="AA28" s="210"/>
    </row>
    <row r="29" spans="1:27" s="54" customFormat="1" ht="15" customHeight="1">
      <c r="B29" s="62"/>
      <c r="C29" s="74" t="s">
        <v>0</v>
      </c>
      <c r="D29" s="75">
        <f t="shared" ref="D29:K29" si="1">D26+D22+D18+D14+D10+D6</f>
        <v>0</v>
      </c>
      <c r="E29" s="75">
        <f t="shared" si="1"/>
        <v>0</v>
      </c>
      <c r="F29" s="75">
        <f t="shared" si="1"/>
        <v>0</v>
      </c>
      <c r="G29" s="75">
        <f t="shared" si="1"/>
        <v>0</v>
      </c>
      <c r="H29" s="75">
        <f t="shared" si="1"/>
        <v>0</v>
      </c>
      <c r="I29" s="75">
        <f t="shared" si="1"/>
        <v>0</v>
      </c>
      <c r="J29" s="75">
        <f t="shared" si="1"/>
        <v>0</v>
      </c>
      <c r="K29" s="75">
        <f t="shared" si="1"/>
        <v>0</v>
      </c>
      <c r="L29" s="76" t="str">
        <f>IF(D29=0,"-",(((K29/D29)^(1/7))-1))</f>
        <v>-</v>
      </c>
      <c r="N29" s="213"/>
      <c r="O29" s="58"/>
      <c r="P29" s="58"/>
      <c r="Q29" s="58"/>
      <c r="R29" s="58"/>
      <c r="S29" s="58"/>
      <c r="T29" s="58"/>
      <c r="U29" s="58"/>
      <c r="V29" s="58"/>
      <c r="W29" s="58"/>
      <c r="X29" s="58"/>
      <c r="Y29" s="58"/>
      <c r="Z29" s="58"/>
      <c r="AA29" s="210"/>
    </row>
    <row r="30" spans="1:27" s="54" customFormat="1" ht="15" customHeight="1">
      <c r="B30" s="62"/>
      <c r="C30" s="74" t="s">
        <v>2</v>
      </c>
      <c r="D30" s="77"/>
      <c r="E30" s="77" t="e">
        <f t="shared" ref="E30:K30" si="2">(E29-D29)/D29</f>
        <v>#DIV/0!</v>
      </c>
      <c r="F30" s="77" t="e">
        <f t="shared" si="2"/>
        <v>#DIV/0!</v>
      </c>
      <c r="G30" s="77" t="e">
        <f t="shared" si="2"/>
        <v>#DIV/0!</v>
      </c>
      <c r="H30" s="77" t="e">
        <f t="shared" si="2"/>
        <v>#DIV/0!</v>
      </c>
      <c r="I30" s="77" t="e">
        <f t="shared" si="2"/>
        <v>#DIV/0!</v>
      </c>
      <c r="J30" s="77" t="e">
        <f t="shared" si="2"/>
        <v>#DIV/0!</v>
      </c>
      <c r="K30" s="77" t="e">
        <f t="shared" si="2"/>
        <v>#DIV/0!</v>
      </c>
      <c r="L30" s="76"/>
      <c r="N30" s="214"/>
      <c r="O30" s="58"/>
      <c r="P30" s="58"/>
      <c r="Q30" s="58"/>
      <c r="R30" s="58"/>
      <c r="S30" s="58"/>
      <c r="T30" s="58"/>
      <c r="U30" s="58"/>
      <c r="V30" s="58"/>
      <c r="W30" s="58"/>
      <c r="X30" s="58"/>
      <c r="Y30" s="58"/>
      <c r="Z30" s="58"/>
      <c r="AA30" s="210"/>
    </row>
    <row r="31" spans="1:27" s="54" customFormat="1" ht="14.25" customHeight="1">
      <c r="B31" s="62"/>
      <c r="C31" s="57"/>
      <c r="D31" s="64"/>
      <c r="E31" s="64"/>
      <c r="F31" s="64"/>
      <c r="G31" s="64"/>
      <c r="H31" s="64"/>
      <c r="I31" s="64"/>
      <c r="J31" s="64"/>
      <c r="K31" s="64"/>
      <c r="L31" s="93" t="s">
        <v>24</v>
      </c>
      <c r="N31" s="214"/>
      <c r="O31" s="58"/>
      <c r="P31" s="58"/>
      <c r="Q31" s="58"/>
      <c r="R31" s="58"/>
      <c r="S31" s="58"/>
      <c r="T31" s="58"/>
      <c r="U31" s="58"/>
      <c r="V31" s="58"/>
      <c r="W31" s="58"/>
      <c r="X31" s="58"/>
      <c r="Y31" s="58"/>
      <c r="Z31" s="58"/>
      <c r="AA31" s="210"/>
    </row>
    <row r="32" spans="1:27" s="54" customFormat="1" ht="14.25" customHeight="1">
      <c r="B32" s="62"/>
      <c r="D32" s="116"/>
      <c r="E32" s="116"/>
      <c r="F32" s="116"/>
      <c r="G32" s="116"/>
      <c r="H32" s="116"/>
      <c r="I32" s="116"/>
      <c r="J32" s="116"/>
      <c r="K32" s="116"/>
      <c r="N32" s="214"/>
      <c r="O32" s="58"/>
      <c r="P32" s="58"/>
      <c r="Q32" s="58"/>
      <c r="R32" s="58"/>
      <c r="S32" s="58"/>
      <c r="T32" s="58"/>
      <c r="U32" s="58"/>
      <c r="V32" s="58"/>
      <c r="W32" s="58"/>
      <c r="X32" s="58"/>
      <c r="Y32" s="58"/>
      <c r="Z32" s="58"/>
      <c r="AA32" s="210"/>
    </row>
    <row r="33" spans="2:27" s="54" customFormat="1" ht="14.25" customHeight="1">
      <c r="N33" s="215"/>
      <c r="O33" s="216"/>
      <c r="P33" s="216"/>
      <c r="Q33" s="216"/>
      <c r="R33" s="216"/>
      <c r="S33" s="216"/>
      <c r="T33" s="216"/>
      <c r="U33" s="216"/>
      <c r="V33" s="216"/>
      <c r="W33" s="216"/>
      <c r="X33" s="216"/>
      <c r="Y33" s="216"/>
      <c r="Z33" s="216"/>
      <c r="AA33" s="217" t="s">
        <v>24</v>
      </c>
    </row>
    <row r="34" spans="2:27" s="54" customFormat="1" ht="14.25" customHeight="1"/>
    <row r="35" spans="2:27" s="54" customFormat="1" ht="14.25" customHeight="1">
      <c r="B35" s="65"/>
      <c r="D35" s="116"/>
      <c r="E35" s="116"/>
      <c r="F35" s="116"/>
      <c r="G35" s="116"/>
      <c r="H35" s="116"/>
      <c r="I35" s="116"/>
      <c r="J35" s="116"/>
      <c r="K35" s="116"/>
      <c r="L35" s="116"/>
    </row>
    <row r="36" spans="2:27" s="54" customFormat="1" ht="14.25" customHeight="1">
      <c r="B36" s="67"/>
      <c r="C36" s="58"/>
      <c r="D36" s="137"/>
      <c r="E36" s="134"/>
      <c r="F36" s="134"/>
      <c r="G36" s="134"/>
      <c r="H36" s="134"/>
      <c r="I36" s="134"/>
      <c r="J36" s="134"/>
      <c r="K36" s="134"/>
      <c r="L36" s="134"/>
    </row>
    <row r="37" spans="2:27" s="54" customFormat="1" ht="14.25" customHeight="1">
      <c r="D37" s="116"/>
      <c r="E37" s="116"/>
      <c r="F37" s="116"/>
      <c r="G37" s="116"/>
      <c r="H37" s="116"/>
      <c r="I37" s="116"/>
      <c r="J37" s="116"/>
      <c r="K37" s="116"/>
      <c r="L37" s="116"/>
    </row>
    <row r="38" spans="2:27" s="54" customFormat="1" ht="14.25" customHeight="1">
      <c r="D38" s="116"/>
      <c r="E38" s="116"/>
      <c r="F38" s="116"/>
      <c r="G38" s="116"/>
      <c r="H38" s="116"/>
      <c r="I38" s="116"/>
      <c r="J38" s="116"/>
      <c r="K38" s="116"/>
      <c r="L38" s="116"/>
    </row>
    <row r="39" spans="2:27" s="54" customFormat="1" ht="14.25" customHeight="1">
      <c r="D39" s="116"/>
      <c r="E39" s="116"/>
      <c r="F39" s="116"/>
      <c r="G39" s="116"/>
      <c r="H39" s="116"/>
      <c r="I39" s="116"/>
      <c r="J39" s="116"/>
      <c r="K39" s="116"/>
      <c r="L39" s="116"/>
    </row>
    <row r="40" spans="2:27" s="54" customFormat="1" ht="14.25" customHeight="1">
      <c r="D40" s="116"/>
      <c r="E40" s="116"/>
      <c r="F40" s="116"/>
      <c r="G40" s="116"/>
      <c r="H40" s="116"/>
      <c r="I40" s="116"/>
      <c r="J40" s="116"/>
      <c r="K40" s="116"/>
      <c r="L40" s="116"/>
    </row>
    <row r="41" spans="2:27" s="54" customFormat="1" ht="14.25" customHeight="1">
      <c r="D41" s="116"/>
      <c r="E41" s="116"/>
      <c r="F41" s="116"/>
      <c r="G41" s="116"/>
      <c r="H41" s="116"/>
      <c r="I41" s="116"/>
      <c r="J41" s="116"/>
      <c r="K41" s="116"/>
      <c r="L41" s="116"/>
    </row>
    <row r="42" spans="2:27" s="54" customFormat="1" ht="14.25" customHeight="1"/>
    <row r="43" spans="2:27" s="54" customFormat="1" ht="14.25" customHeight="1">
      <c r="B43" s="62"/>
      <c r="D43" s="103"/>
      <c r="E43" s="103"/>
      <c r="F43" s="103"/>
      <c r="G43" s="103"/>
      <c r="H43" s="103"/>
      <c r="I43" s="103"/>
      <c r="J43" s="103"/>
      <c r="K43" s="103"/>
    </row>
    <row r="44" spans="2:27" s="54" customFormat="1" ht="14.25" customHeight="1">
      <c r="C44" s="58"/>
      <c r="D44" s="103"/>
      <c r="E44" s="103"/>
      <c r="F44" s="103"/>
      <c r="G44" s="103"/>
      <c r="H44" s="103"/>
      <c r="I44" s="103"/>
      <c r="J44" s="103"/>
      <c r="K44" s="103"/>
    </row>
    <row r="45" spans="2:27" s="54" customFormat="1" ht="14.25" customHeight="1">
      <c r="D45" s="103"/>
      <c r="E45" s="103"/>
      <c r="F45" s="103"/>
      <c r="G45" s="103"/>
      <c r="H45" s="103"/>
      <c r="I45" s="103"/>
      <c r="J45" s="103"/>
      <c r="K45" s="103"/>
    </row>
    <row r="46" spans="2:27" s="54" customFormat="1" ht="14.25" customHeight="1">
      <c r="D46" s="103"/>
      <c r="E46" s="103"/>
      <c r="F46" s="103"/>
      <c r="G46" s="103"/>
      <c r="H46" s="103"/>
      <c r="I46" s="103"/>
      <c r="J46" s="103"/>
      <c r="K46" s="103"/>
    </row>
    <row r="47" spans="2:27" s="54" customFormat="1" ht="14.25" customHeight="1">
      <c r="D47" s="103"/>
      <c r="E47" s="103"/>
      <c r="F47" s="103"/>
      <c r="G47" s="103"/>
      <c r="H47" s="103"/>
      <c r="I47" s="103"/>
      <c r="J47" s="103"/>
      <c r="K47" s="103"/>
    </row>
    <row r="48" spans="2:27" ht="14.25" customHeight="1">
      <c r="C48" s="54"/>
      <c r="D48" s="103"/>
      <c r="E48" s="103"/>
      <c r="F48" s="103"/>
      <c r="G48" s="103"/>
      <c r="H48" s="103"/>
      <c r="I48" s="103"/>
      <c r="J48" s="103"/>
      <c r="K48" s="103"/>
    </row>
    <row r="49" spans="3:11" ht="14.25" customHeight="1">
      <c r="C49" s="54"/>
      <c r="D49" s="103"/>
      <c r="E49" s="103"/>
      <c r="F49" s="103"/>
      <c r="G49" s="103"/>
      <c r="H49" s="103"/>
      <c r="I49" s="103"/>
      <c r="J49" s="103"/>
      <c r="K49" s="103"/>
    </row>
    <row r="50" spans="3:11" ht="14.25" customHeight="1"/>
    <row r="51" spans="3:11" ht="14.25" customHeight="1"/>
    <row r="52" spans="3:11" ht="14.25" customHeight="1"/>
    <row r="53" spans="3:11" ht="14.25" customHeight="1"/>
    <row r="54" spans="3:11" ht="14.25" customHeight="1"/>
    <row r="60" spans="3:11">
      <c r="D60" s="34"/>
    </row>
  </sheetData>
  <mergeCells count="2">
    <mergeCell ref="C3:L3"/>
    <mergeCell ref="N3:AA3"/>
  </mergeCells>
  <conditionalFormatting sqref="D43:K49">
    <cfRule type="colorScale" priority="3">
      <colorScale>
        <cfvo type="min"/>
        <cfvo type="percentile" val="50"/>
        <cfvo type="max"/>
        <color rgb="FFF8696B"/>
        <color rgb="FFFCFCFF"/>
        <color rgb="FF63BE7B"/>
      </colorScale>
    </cfRule>
  </conditionalFormatting>
  <hyperlinks>
    <hyperlink ref="L1" location="Index!A1" display="Index" xr:uid="{00000000-0004-0000-0400-000000000000}"/>
  </hyperlinks>
  <pageMargins left="0.75" right="0.75" top="1" bottom="1" header="0.5" footer="0.5"/>
  <pageSetup scale="90" orientation="portrait" r:id="rId1"/>
  <headerFooter alignWithMargins="0"/>
  <colBreaks count="1" manualBreakCount="1">
    <brk id="12"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rgb="FF00B050"/>
  </sheetPr>
  <dimension ref="A1:N68"/>
  <sheetViews>
    <sheetView workbookViewId="0"/>
  </sheetViews>
  <sheetFormatPr defaultColWidth="9.42578125" defaultRowHeight="10.199999999999999"/>
  <cols>
    <col min="1" max="2" width="9.42578125" style="4"/>
    <col min="3" max="3" width="27.7109375" style="4" customWidth="1"/>
    <col min="4" max="11" width="14.7109375" style="4" customWidth="1"/>
    <col min="12" max="12" width="12.7109375" style="122" customWidth="1"/>
    <col min="13" max="26" width="8.7109375" style="4" customWidth="1"/>
    <col min="27" max="16384" width="9.42578125" style="4"/>
  </cols>
  <sheetData>
    <row r="1" spans="1:14" s="133" customFormat="1" ht="58.2" customHeight="1">
      <c r="B1" s="172"/>
      <c r="C1" s="173"/>
      <c r="F1" s="174"/>
      <c r="L1" s="175" t="s">
        <v>17</v>
      </c>
    </row>
    <row r="2" spans="1:14" s="54" customFormat="1" ht="18" customHeight="1">
      <c r="A2" s="133"/>
      <c r="B2" s="172"/>
      <c r="C2" s="60"/>
      <c r="D2" s="60"/>
      <c r="E2" s="60"/>
      <c r="F2" s="60"/>
      <c r="G2" s="60"/>
      <c r="H2" s="60"/>
      <c r="I2" s="60"/>
      <c r="J2" s="60"/>
      <c r="K2" s="60"/>
      <c r="L2" s="60"/>
      <c r="M2" s="61"/>
    </row>
    <row r="3" spans="1:14" s="54" customFormat="1" ht="18" customHeight="1">
      <c r="A3" s="133"/>
      <c r="B3" s="172"/>
      <c r="C3" s="244" t="str">
        <f>CONCATENATE(Index!C25," ",Index!D25)</f>
        <v>Table 2.15 Fully-Automated Valet Park Assist Systems</v>
      </c>
      <c r="D3" s="244"/>
      <c r="E3" s="244"/>
      <c r="F3" s="244"/>
      <c r="G3" s="244"/>
      <c r="H3" s="244"/>
      <c r="I3" s="244"/>
      <c r="J3" s="244"/>
      <c r="K3" s="244"/>
      <c r="L3" s="244"/>
      <c r="M3" s="58"/>
    </row>
    <row r="4" spans="1:14" s="54" customFormat="1"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N4" s="63"/>
    </row>
    <row r="5" spans="1:14" s="54" customFormat="1" ht="15" customHeight="1">
      <c r="A5" s="133"/>
      <c r="B5" s="172"/>
      <c r="C5" s="71" t="s">
        <v>1</v>
      </c>
      <c r="D5" s="188"/>
      <c r="E5" s="188"/>
      <c r="F5" s="188"/>
      <c r="G5" s="188"/>
      <c r="H5" s="188"/>
      <c r="I5" s="188"/>
      <c r="J5" s="188"/>
      <c r="K5" s="188"/>
      <c r="L5" s="73"/>
      <c r="M5" s="96"/>
    </row>
    <row r="6" spans="1:14" s="54" customFormat="1" ht="15" customHeight="1">
      <c r="A6" s="133"/>
      <c r="B6" s="172"/>
      <c r="C6" s="82" t="s">
        <v>10</v>
      </c>
      <c r="D6" s="99"/>
      <c r="E6" s="99"/>
      <c r="F6" s="99"/>
      <c r="G6" s="99"/>
      <c r="H6" s="99"/>
      <c r="I6" s="99"/>
      <c r="J6" s="99"/>
      <c r="K6" s="99"/>
      <c r="L6" s="101"/>
      <c r="M6" s="96"/>
    </row>
    <row r="7" spans="1:14" s="96" customFormat="1" ht="15" customHeight="1">
      <c r="A7" s="133"/>
      <c r="B7" s="172"/>
      <c r="C7" s="82" t="s">
        <v>23</v>
      </c>
      <c r="D7" s="98"/>
      <c r="E7" s="98"/>
      <c r="F7" s="98"/>
      <c r="G7" s="98"/>
      <c r="H7" s="98"/>
      <c r="I7" s="98"/>
      <c r="J7" s="98"/>
      <c r="K7" s="98"/>
      <c r="L7" s="101" t="str">
        <f>IF(D7=0,"-",(((K7/D7)^(1/7))-1))</f>
        <v>-</v>
      </c>
    </row>
    <row r="8" spans="1:14" s="54" customFormat="1" ht="15" customHeight="1">
      <c r="A8" s="133"/>
      <c r="B8" s="172"/>
      <c r="C8" s="74" t="s">
        <v>4</v>
      </c>
      <c r="D8" s="183"/>
      <c r="E8" s="183"/>
      <c r="F8" s="183"/>
      <c r="G8" s="183"/>
      <c r="H8" s="183"/>
      <c r="I8" s="183"/>
      <c r="J8" s="183"/>
      <c r="K8" s="183"/>
      <c r="L8" s="76"/>
    </row>
    <row r="9" spans="1:14" s="96" customFormat="1" ht="15" customHeight="1">
      <c r="A9" s="133"/>
      <c r="B9" s="172"/>
      <c r="C9" s="82" t="s">
        <v>10</v>
      </c>
      <c r="D9" s="99"/>
      <c r="E9" s="99"/>
      <c r="F9" s="99"/>
      <c r="G9" s="99"/>
      <c r="H9" s="99"/>
      <c r="I9" s="99"/>
      <c r="J9" s="99"/>
      <c r="K9" s="99"/>
      <c r="L9" s="101"/>
    </row>
    <row r="10" spans="1:14" s="96" customFormat="1" ht="15" customHeight="1">
      <c r="A10" s="133"/>
      <c r="B10" s="172"/>
      <c r="C10" s="82" t="s">
        <v>23</v>
      </c>
      <c r="D10" s="98"/>
      <c r="E10" s="98"/>
      <c r="F10" s="98"/>
      <c r="G10" s="98"/>
      <c r="H10" s="98"/>
      <c r="I10" s="98"/>
      <c r="J10" s="98"/>
      <c r="K10" s="98"/>
      <c r="L10" s="101" t="str">
        <f>IF(D10=0,"-",(((K10/D10)^(1/7))-1))</f>
        <v>-</v>
      </c>
    </row>
    <row r="11" spans="1:14" s="139" customFormat="1" ht="15" customHeight="1">
      <c r="A11" s="133"/>
      <c r="B11" s="172"/>
      <c r="C11" s="74" t="s">
        <v>5</v>
      </c>
      <c r="D11" s="89"/>
      <c r="E11" s="89"/>
      <c r="F11" s="89"/>
      <c r="G11" s="89"/>
      <c r="H11" s="89"/>
      <c r="I11" s="89"/>
      <c r="J11" s="89"/>
      <c r="K11" s="89"/>
      <c r="L11" s="76"/>
    </row>
    <row r="12" spans="1:14" s="139" customFormat="1" ht="15" customHeight="1">
      <c r="A12" s="133"/>
      <c r="B12" s="172"/>
      <c r="C12" s="82" t="s">
        <v>10</v>
      </c>
      <c r="D12" s="99"/>
      <c r="E12" s="99"/>
      <c r="F12" s="99"/>
      <c r="G12" s="99"/>
      <c r="H12" s="99"/>
      <c r="I12" s="99"/>
      <c r="J12" s="99"/>
      <c r="K12" s="99"/>
      <c r="L12" s="101"/>
    </row>
    <row r="13" spans="1:14" s="54" customFormat="1" ht="15" customHeight="1">
      <c r="A13" s="133"/>
      <c r="B13" s="172"/>
      <c r="C13" s="82" t="s">
        <v>23</v>
      </c>
      <c r="D13" s="98"/>
      <c r="E13" s="98"/>
      <c r="F13" s="98"/>
      <c r="G13" s="98"/>
      <c r="H13" s="98"/>
      <c r="I13" s="98"/>
      <c r="J13" s="98"/>
      <c r="K13" s="98"/>
      <c r="L13" s="101" t="str">
        <f>IF(D13=0,"-",(((K13/D13)^(1/7))-1))</f>
        <v>-</v>
      </c>
    </row>
    <row r="14" spans="1:14" s="96" customFormat="1" ht="15" customHeight="1">
      <c r="A14" s="133"/>
      <c r="B14" s="172"/>
      <c r="C14" s="74" t="s">
        <v>6</v>
      </c>
      <c r="D14" s="89"/>
      <c r="E14" s="89"/>
      <c r="F14" s="89"/>
      <c r="G14" s="89"/>
      <c r="H14" s="89"/>
      <c r="I14" s="89"/>
      <c r="J14" s="89"/>
      <c r="K14" s="89"/>
      <c r="L14" s="76"/>
    </row>
    <row r="15" spans="1:14" s="54" customFormat="1" ht="15" customHeight="1">
      <c r="A15" s="133"/>
      <c r="B15" s="172"/>
      <c r="C15" s="82" t="s">
        <v>10</v>
      </c>
      <c r="D15" s="99"/>
      <c r="E15" s="99"/>
      <c r="F15" s="99"/>
      <c r="G15" s="99"/>
      <c r="H15" s="99"/>
      <c r="I15" s="99"/>
      <c r="J15" s="99"/>
      <c r="K15" s="99"/>
      <c r="L15" s="101"/>
    </row>
    <row r="16" spans="1:14" s="54" customFormat="1" ht="15" customHeight="1">
      <c r="A16" s="133"/>
      <c r="B16" s="172"/>
      <c r="C16" s="82" t="s">
        <v>23</v>
      </c>
      <c r="D16" s="98"/>
      <c r="E16" s="98"/>
      <c r="F16" s="98"/>
      <c r="G16" s="98"/>
      <c r="H16" s="98"/>
      <c r="I16" s="98"/>
      <c r="J16" s="98"/>
      <c r="K16" s="98"/>
      <c r="L16" s="101" t="str">
        <f>IF(D16=0,"-",(((K16/D16)^(1/7))-1))</f>
        <v>-</v>
      </c>
    </row>
    <row r="17" spans="1:12" s="54" customFormat="1" ht="15" customHeight="1">
      <c r="A17" s="133"/>
      <c r="B17" s="172"/>
      <c r="C17" s="74" t="s">
        <v>7</v>
      </c>
      <c r="D17" s="89"/>
      <c r="E17" s="89"/>
      <c r="F17" s="89"/>
      <c r="G17" s="89"/>
      <c r="H17" s="89"/>
      <c r="I17" s="89"/>
      <c r="J17" s="89"/>
      <c r="K17" s="89"/>
      <c r="L17" s="76"/>
    </row>
    <row r="18" spans="1:12" s="54" customFormat="1" ht="15" customHeight="1">
      <c r="A18" s="133"/>
      <c r="B18" s="172"/>
      <c r="C18" s="82" t="s">
        <v>10</v>
      </c>
      <c r="D18" s="99"/>
      <c r="E18" s="99"/>
      <c r="F18" s="99"/>
      <c r="G18" s="99"/>
      <c r="H18" s="99"/>
      <c r="I18" s="99"/>
      <c r="J18" s="99"/>
      <c r="K18" s="99"/>
      <c r="L18" s="101"/>
    </row>
    <row r="19" spans="1:12" s="96" customFormat="1" ht="15" customHeight="1">
      <c r="A19" s="133"/>
      <c r="B19" s="172"/>
      <c r="C19" s="82" t="s">
        <v>23</v>
      </c>
      <c r="D19" s="98"/>
      <c r="E19" s="98"/>
      <c r="F19" s="98"/>
      <c r="G19" s="98"/>
      <c r="H19" s="98"/>
      <c r="I19" s="98"/>
      <c r="J19" s="98"/>
      <c r="K19" s="98"/>
      <c r="L19" s="101" t="str">
        <f>IF(D19=0,"-",(((K19/D19)^(1/7))-1))</f>
        <v>-</v>
      </c>
    </row>
    <row r="20" spans="1:12" s="54" customFormat="1" ht="15" customHeight="1">
      <c r="A20" s="133"/>
      <c r="B20" s="172"/>
      <c r="C20" s="74" t="s">
        <v>8</v>
      </c>
      <c r="D20" s="89"/>
      <c r="E20" s="89"/>
      <c r="F20" s="89"/>
      <c r="G20" s="89"/>
      <c r="H20" s="89"/>
      <c r="I20" s="89"/>
      <c r="J20" s="89"/>
      <c r="K20" s="89"/>
      <c r="L20" s="76"/>
    </row>
    <row r="21" spans="1:12" s="54" customFormat="1" ht="15" customHeight="1">
      <c r="B21" s="62"/>
      <c r="C21" s="82" t="s">
        <v>10</v>
      </c>
      <c r="D21" s="99"/>
      <c r="E21" s="99"/>
      <c r="F21" s="99"/>
      <c r="G21" s="99"/>
      <c r="H21" s="99"/>
      <c r="I21" s="99"/>
      <c r="J21" s="99"/>
      <c r="K21" s="99"/>
      <c r="L21" s="101"/>
    </row>
    <row r="22" spans="1:12" s="54" customFormat="1" ht="15" customHeight="1">
      <c r="B22" s="62"/>
      <c r="C22" s="82" t="s">
        <v>23</v>
      </c>
      <c r="D22" s="98"/>
      <c r="E22" s="98"/>
      <c r="F22" s="98"/>
      <c r="G22" s="98"/>
      <c r="H22" s="98"/>
      <c r="I22" s="98"/>
      <c r="J22" s="98"/>
      <c r="K22" s="98"/>
      <c r="L22" s="101" t="str">
        <f>IF(D22=0,"-",(((K22/D22)^(1/7))-1))</f>
        <v>-</v>
      </c>
    </row>
    <row r="23" spans="1:12" ht="15" customHeight="1">
      <c r="C23" s="74" t="s">
        <v>11</v>
      </c>
      <c r="D23" s="75"/>
      <c r="E23" s="75"/>
      <c r="F23" s="75"/>
      <c r="G23" s="75"/>
      <c r="H23" s="75"/>
      <c r="I23" s="75"/>
      <c r="J23" s="75"/>
      <c r="K23" s="75"/>
      <c r="L23" s="76"/>
    </row>
    <row r="24" spans="1:12" ht="15" customHeight="1">
      <c r="B24" s="24"/>
      <c r="C24" s="74" t="s">
        <v>10</v>
      </c>
      <c r="D24" s="89"/>
      <c r="E24" s="89"/>
      <c r="F24" s="89"/>
      <c r="G24" s="89"/>
      <c r="H24" s="89"/>
      <c r="I24" s="89"/>
      <c r="J24" s="89"/>
      <c r="K24" s="89"/>
      <c r="L24" s="76"/>
    </row>
    <row r="25" spans="1:12" ht="15" customHeight="1">
      <c r="B25" s="24"/>
      <c r="C25" s="74" t="s">
        <v>23</v>
      </c>
      <c r="D25" s="75"/>
      <c r="E25" s="75"/>
      <c r="F25" s="75"/>
      <c r="G25" s="75"/>
      <c r="H25" s="75"/>
      <c r="I25" s="75"/>
      <c r="J25" s="75"/>
      <c r="K25" s="75"/>
      <c r="L25" s="76" t="str">
        <f>IF(D25=0,"-",(((K25/D25)^(1/7))-1))</f>
        <v>-</v>
      </c>
    </row>
    <row r="26" spans="1:12" s="196" customFormat="1" ht="25.5" customHeight="1">
      <c r="C26" s="199"/>
      <c r="D26" s="207"/>
      <c r="E26" s="207"/>
      <c r="F26" s="207"/>
      <c r="G26" s="207"/>
      <c r="H26" s="207"/>
      <c r="I26" s="207"/>
      <c r="J26" s="207"/>
      <c r="K26" s="200"/>
      <c r="L26" s="180" t="s">
        <v>24</v>
      </c>
    </row>
    <row r="27" spans="1:12" ht="15" customHeight="1">
      <c r="B27" s="31"/>
    </row>
    <row r="28" spans="1:12" ht="15" customHeight="1">
      <c r="B28" s="32"/>
      <c r="C28" s="8"/>
      <c r="D28" s="8"/>
      <c r="E28" s="8"/>
      <c r="F28" s="8"/>
      <c r="G28" s="8"/>
      <c r="H28" s="8"/>
      <c r="I28" s="8"/>
      <c r="J28" s="8"/>
      <c r="K28" s="8"/>
      <c r="L28" s="177"/>
    </row>
    <row r="29" spans="1:12" ht="15" customHeight="1">
      <c r="B29" s="33"/>
      <c r="C29" s="8"/>
      <c r="D29" s="33"/>
      <c r="E29" s="8"/>
      <c r="F29" s="8"/>
      <c r="G29" s="8"/>
      <c r="H29" s="8"/>
      <c r="I29" s="8"/>
      <c r="J29" s="8"/>
      <c r="K29" s="8"/>
      <c r="L29" s="177"/>
    </row>
    <row r="30" spans="1:12" ht="15" customHeight="1">
      <c r="B30" s="33"/>
      <c r="C30" s="8"/>
      <c r="D30" s="33"/>
      <c r="E30" s="8"/>
      <c r="F30" s="8"/>
      <c r="G30" s="8"/>
      <c r="H30" s="8"/>
      <c r="I30" s="8"/>
      <c r="J30" s="8"/>
      <c r="K30" s="8"/>
      <c r="L30" s="177"/>
    </row>
    <row r="31" spans="1:12" ht="15" customHeight="1">
      <c r="B31" s="33"/>
      <c r="C31" s="8"/>
      <c r="D31" s="8"/>
      <c r="E31" s="8"/>
      <c r="F31" s="8"/>
      <c r="G31" s="8"/>
      <c r="H31" s="8"/>
      <c r="I31" s="8"/>
      <c r="J31" s="8"/>
      <c r="K31" s="8"/>
      <c r="L31" s="177"/>
    </row>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 ht="15" customHeight="1"/>
    <row r="50" spans="2:2" ht="15" customHeight="1"/>
    <row r="51" spans="2:2" ht="15" customHeight="1">
      <c r="B51" s="5"/>
    </row>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8" spans="4:4">
      <c r="D68" s="34"/>
    </row>
  </sheetData>
  <mergeCells count="1">
    <mergeCell ref="C3:L3"/>
  </mergeCells>
  <hyperlinks>
    <hyperlink ref="L1" location="Index!A1" display="Index" xr:uid="{00000000-0004-0000-1700-000000000000}"/>
  </hyperlinks>
  <pageMargins left="0.75" right="0.75" top="1" bottom="1" header="0.5" footer="0.5"/>
  <pageSetup scale="90" orientation="portrait" r:id="rId1"/>
  <headerFooter alignWithMargins="0"/>
  <colBreaks count="1" manualBreakCount="1">
    <brk id="12"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00B050"/>
  </sheetPr>
  <dimension ref="A1:N74"/>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A2" s="133"/>
      <c r="B2" s="172"/>
      <c r="C2" s="60"/>
      <c r="D2" s="60"/>
      <c r="E2" s="60"/>
      <c r="F2" s="60"/>
      <c r="G2" s="60"/>
      <c r="H2" s="60"/>
      <c r="I2" s="60"/>
      <c r="J2" s="60"/>
      <c r="K2" s="60"/>
      <c r="L2" s="60"/>
      <c r="M2" s="61"/>
    </row>
    <row r="3" spans="1:13" ht="18" customHeight="1">
      <c r="A3" s="133"/>
      <c r="B3" s="172"/>
      <c r="C3" s="244" t="str">
        <f>CONCATENATE(Index!C26," ",Index!D26)</f>
        <v>Table 2.16 Surround View Park Assist Systems</v>
      </c>
      <c r="D3" s="244"/>
      <c r="E3" s="244"/>
      <c r="F3" s="244"/>
      <c r="G3" s="244"/>
      <c r="H3" s="244"/>
      <c r="I3" s="244"/>
      <c r="J3" s="244"/>
      <c r="K3" s="244"/>
      <c r="L3" s="244"/>
      <c r="M3" s="58"/>
    </row>
    <row r="4" spans="1:13" s="63" customFormat="1"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row>
    <row r="5" spans="1:13" s="63" customFormat="1" ht="15" customHeight="1">
      <c r="A5" s="133"/>
      <c r="B5" s="172"/>
      <c r="C5" s="71" t="s">
        <v>1</v>
      </c>
      <c r="D5" s="188"/>
      <c r="E5" s="188"/>
      <c r="F5" s="188"/>
      <c r="G5" s="188"/>
      <c r="H5" s="188"/>
      <c r="I5" s="188"/>
      <c r="J5" s="188"/>
      <c r="K5" s="188"/>
      <c r="L5" s="73"/>
      <c r="M5" s="144"/>
    </row>
    <row r="6" spans="1:13" s="63" customFormat="1" ht="15" customHeight="1">
      <c r="A6" s="133"/>
      <c r="B6" s="172"/>
      <c r="C6" s="82" t="s">
        <v>10</v>
      </c>
      <c r="D6" s="99"/>
      <c r="E6" s="99"/>
      <c r="F6" s="99"/>
      <c r="G6" s="99"/>
      <c r="H6" s="99"/>
      <c r="I6" s="99"/>
      <c r="J6" s="99"/>
      <c r="K6" s="99"/>
      <c r="L6" s="101"/>
      <c r="M6" s="144"/>
    </row>
    <row r="7" spans="1:13" s="63" customFormat="1" ht="15" customHeight="1">
      <c r="A7" s="133"/>
      <c r="B7" s="172"/>
      <c r="C7" s="82" t="s">
        <v>23</v>
      </c>
      <c r="D7" s="98"/>
      <c r="E7" s="98"/>
      <c r="F7" s="98"/>
      <c r="G7" s="98"/>
      <c r="H7" s="98"/>
      <c r="I7" s="98"/>
      <c r="J7" s="98"/>
      <c r="K7" s="98"/>
      <c r="L7" s="101" t="str">
        <f>IF(D7=0,"-",(((K7/D7)^(1/7))-1))</f>
        <v>-</v>
      </c>
      <c r="M7" s="144"/>
    </row>
    <row r="8" spans="1:13" s="63" customFormat="1" ht="15" customHeight="1">
      <c r="A8" s="133"/>
      <c r="B8" s="172"/>
      <c r="C8" s="74" t="s">
        <v>4</v>
      </c>
      <c r="D8" s="183"/>
      <c r="E8" s="183"/>
      <c r="F8" s="183"/>
      <c r="G8" s="183"/>
      <c r="H8" s="183"/>
      <c r="I8" s="183"/>
      <c r="J8" s="183"/>
      <c r="K8" s="183"/>
      <c r="L8" s="76"/>
    </row>
    <row r="9" spans="1:13" s="63" customFormat="1" ht="15" customHeight="1">
      <c r="A9" s="133"/>
      <c r="B9" s="172"/>
      <c r="C9" s="82" t="s">
        <v>10</v>
      </c>
      <c r="D9" s="99"/>
      <c r="E9" s="99"/>
      <c r="F9" s="99"/>
      <c r="G9" s="99"/>
      <c r="H9" s="99"/>
      <c r="I9" s="99"/>
      <c r="J9" s="99"/>
      <c r="K9" s="99"/>
      <c r="L9" s="101"/>
    </row>
    <row r="10" spans="1:13" s="63" customFormat="1" ht="15" customHeight="1">
      <c r="A10" s="133"/>
      <c r="B10" s="172"/>
      <c r="C10" s="82" t="s">
        <v>23</v>
      </c>
      <c r="D10" s="98"/>
      <c r="E10" s="98"/>
      <c r="F10" s="98"/>
      <c r="G10" s="98"/>
      <c r="H10" s="98"/>
      <c r="I10" s="98"/>
      <c r="J10" s="98"/>
      <c r="K10" s="98"/>
      <c r="L10" s="101" t="str">
        <f>IF(D10=0,"-",(((K10/D10)^(1/7))-1))</f>
        <v>-</v>
      </c>
    </row>
    <row r="11" spans="1:13" s="63" customFormat="1" ht="15" customHeight="1">
      <c r="A11" s="133"/>
      <c r="B11" s="172"/>
      <c r="C11" s="74" t="s">
        <v>5</v>
      </c>
      <c r="D11" s="89"/>
      <c r="E11" s="89"/>
      <c r="F11" s="89"/>
      <c r="G11" s="89"/>
      <c r="H11" s="89"/>
      <c r="I11" s="89"/>
      <c r="J11" s="89"/>
      <c r="K11" s="89"/>
      <c r="L11" s="76"/>
    </row>
    <row r="12" spans="1:13" s="63" customFormat="1" ht="15" customHeight="1">
      <c r="A12" s="133"/>
      <c r="B12" s="172"/>
      <c r="C12" s="82" t="s">
        <v>10</v>
      </c>
      <c r="D12" s="99"/>
      <c r="E12" s="99"/>
      <c r="F12" s="99"/>
      <c r="G12" s="99"/>
      <c r="H12" s="99"/>
      <c r="I12" s="99"/>
      <c r="J12" s="99"/>
      <c r="K12" s="99"/>
      <c r="L12" s="101"/>
    </row>
    <row r="13" spans="1:13" s="63" customFormat="1" ht="15" customHeight="1">
      <c r="A13" s="133"/>
      <c r="B13" s="172"/>
      <c r="C13" s="82" t="s">
        <v>23</v>
      </c>
      <c r="D13" s="98"/>
      <c r="E13" s="98"/>
      <c r="F13" s="98"/>
      <c r="G13" s="98"/>
      <c r="H13" s="98"/>
      <c r="I13" s="98"/>
      <c r="J13" s="98"/>
      <c r="K13" s="98"/>
      <c r="L13" s="101" t="str">
        <f>IF(D13=0,"-",(((K13/D13)^(1/7))-1))</f>
        <v>-</v>
      </c>
    </row>
    <row r="14" spans="1:13" s="63" customFormat="1" ht="15" customHeight="1">
      <c r="A14" s="133"/>
      <c r="B14" s="172"/>
      <c r="C14" s="74" t="s">
        <v>6</v>
      </c>
      <c r="D14" s="89"/>
      <c r="E14" s="89"/>
      <c r="F14" s="89"/>
      <c r="G14" s="89"/>
      <c r="H14" s="89"/>
      <c r="I14" s="89"/>
      <c r="J14" s="89"/>
      <c r="K14" s="89"/>
      <c r="L14" s="76"/>
    </row>
    <row r="15" spans="1:13" s="63" customFormat="1" ht="15" customHeight="1">
      <c r="A15" s="133"/>
      <c r="B15" s="172"/>
      <c r="C15" s="82" t="s">
        <v>10</v>
      </c>
      <c r="D15" s="99"/>
      <c r="E15" s="99"/>
      <c r="F15" s="99"/>
      <c r="G15" s="99"/>
      <c r="H15" s="99"/>
      <c r="I15" s="99"/>
      <c r="J15" s="99"/>
      <c r="K15" s="99"/>
      <c r="L15" s="101"/>
    </row>
    <row r="16" spans="1:13" s="63" customFormat="1" ht="15" customHeight="1">
      <c r="A16" s="133"/>
      <c r="B16" s="172"/>
      <c r="C16" s="82" t="s">
        <v>23</v>
      </c>
      <c r="D16" s="98"/>
      <c r="E16" s="98"/>
      <c r="F16" s="98"/>
      <c r="G16" s="98"/>
      <c r="H16" s="98"/>
      <c r="I16" s="98"/>
      <c r="J16" s="98"/>
      <c r="K16" s="98"/>
      <c r="L16" s="101" t="str">
        <f>IF(D16=0,"-",(((K16/D16)^(1/7))-1))</f>
        <v>-</v>
      </c>
    </row>
    <row r="17" spans="1:14" s="63" customFormat="1" ht="15" customHeight="1">
      <c r="A17" s="133"/>
      <c r="B17" s="172"/>
      <c r="C17" s="74" t="s">
        <v>7</v>
      </c>
      <c r="D17" s="89"/>
      <c r="E17" s="89"/>
      <c r="F17" s="89"/>
      <c r="G17" s="89"/>
      <c r="H17" s="89"/>
      <c r="I17" s="89"/>
      <c r="J17" s="89"/>
      <c r="K17" s="89"/>
      <c r="L17" s="76"/>
    </row>
    <row r="18" spans="1:14" s="63" customFormat="1" ht="15" customHeight="1">
      <c r="A18" s="133"/>
      <c r="B18" s="172"/>
      <c r="C18" s="82" t="s">
        <v>10</v>
      </c>
      <c r="D18" s="99"/>
      <c r="E18" s="99"/>
      <c r="F18" s="99"/>
      <c r="G18" s="99"/>
      <c r="H18" s="99"/>
      <c r="I18" s="99"/>
      <c r="J18" s="99"/>
      <c r="K18" s="99"/>
      <c r="L18" s="101"/>
    </row>
    <row r="19" spans="1:14" s="63" customFormat="1" ht="15" customHeight="1">
      <c r="A19" s="133"/>
      <c r="B19" s="172"/>
      <c r="C19" s="82" t="s">
        <v>23</v>
      </c>
      <c r="D19" s="98"/>
      <c r="E19" s="98"/>
      <c r="F19" s="98"/>
      <c r="G19" s="98"/>
      <c r="H19" s="98"/>
      <c r="I19" s="98"/>
      <c r="J19" s="98"/>
      <c r="K19" s="98"/>
      <c r="L19" s="101" t="str">
        <f>IF(D19=0,"-",(((K19/D19)^(1/7))-1))</f>
        <v>-</v>
      </c>
    </row>
    <row r="20" spans="1:14" s="63" customFormat="1" ht="15" customHeight="1">
      <c r="A20" s="133"/>
      <c r="B20" s="172"/>
      <c r="C20" s="74" t="s">
        <v>8</v>
      </c>
      <c r="D20" s="89"/>
      <c r="E20" s="89"/>
      <c r="F20" s="89"/>
      <c r="G20" s="89"/>
      <c r="H20" s="89"/>
      <c r="I20" s="89"/>
      <c r="J20" s="89"/>
      <c r="K20" s="89"/>
      <c r="L20" s="76"/>
    </row>
    <row r="21" spans="1:14" s="63" customFormat="1" ht="15" customHeight="1">
      <c r="A21" s="54"/>
      <c r="B21" s="62"/>
      <c r="C21" s="82" t="s">
        <v>10</v>
      </c>
      <c r="D21" s="99"/>
      <c r="E21" s="99"/>
      <c r="F21" s="99"/>
      <c r="G21" s="99"/>
      <c r="H21" s="99"/>
      <c r="I21" s="99"/>
      <c r="J21" s="99"/>
      <c r="K21" s="99"/>
      <c r="L21" s="101"/>
    </row>
    <row r="22" spans="1:14" s="63" customFormat="1" ht="15" customHeight="1">
      <c r="A22" s="54"/>
      <c r="B22" s="62"/>
      <c r="C22" s="82" t="s">
        <v>23</v>
      </c>
      <c r="D22" s="98"/>
      <c r="E22" s="98"/>
      <c r="F22" s="98"/>
      <c r="G22" s="98"/>
      <c r="H22" s="98"/>
      <c r="I22" s="98"/>
      <c r="J22" s="98"/>
      <c r="K22" s="98"/>
      <c r="L22" s="101" t="str">
        <f>IF(D22=0,"-",(((K22/D22)^(1/7))-1))</f>
        <v>-</v>
      </c>
    </row>
    <row r="23" spans="1:14" ht="15" customHeight="1">
      <c r="B23" s="62"/>
      <c r="C23" s="74" t="s">
        <v>11</v>
      </c>
      <c r="D23" s="75"/>
      <c r="E23" s="75"/>
      <c r="F23" s="75"/>
      <c r="G23" s="75"/>
      <c r="H23" s="75"/>
      <c r="I23" s="75"/>
      <c r="J23" s="75"/>
      <c r="K23" s="75"/>
      <c r="L23" s="76"/>
      <c r="N23" s="63"/>
    </row>
    <row r="24" spans="1:14" ht="15" customHeight="1">
      <c r="B24" s="62"/>
      <c r="C24" s="74" t="s">
        <v>10</v>
      </c>
      <c r="D24" s="89"/>
      <c r="E24" s="89"/>
      <c r="F24" s="89"/>
      <c r="G24" s="89"/>
      <c r="H24" s="89"/>
      <c r="I24" s="89"/>
      <c r="J24" s="89"/>
      <c r="K24" s="89"/>
      <c r="L24" s="76"/>
      <c r="N24" s="63"/>
    </row>
    <row r="25" spans="1:14" ht="15" customHeight="1">
      <c r="B25" s="62"/>
      <c r="C25" s="74" t="s">
        <v>23</v>
      </c>
      <c r="D25" s="75"/>
      <c r="E25" s="75"/>
      <c r="F25" s="75"/>
      <c r="G25" s="75"/>
      <c r="H25" s="75"/>
      <c r="I25" s="75"/>
      <c r="J25" s="75"/>
      <c r="K25" s="75"/>
      <c r="L25" s="76" t="str">
        <f>IF(D25=0,"-",(((K25/D25)^(1/7))-1))</f>
        <v>-</v>
      </c>
      <c r="N25" s="63"/>
    </row>
    <row r="26" spans="1:14" s="181" customFormat="1" ht="25.5" customHeight="1">
      <c r="B26" s="178"/>
      <c r="C26" s="195"/>
      <c r="D26" s="206"/>
      <c r="E26" s="206"/>
      <c r="F26" s="206"/>
      <c r="G26" s="206"/>
      <c r="H26" s="206"/>
      <c r="I26" s="206"/>
      <c r="J26" s="206"/>
      <c r="K26" s="179"/>
      <c r="L26" s="180" t="s">
        <v>24</v>
      </c>
      <c r="N26" s="191"/>
    </row>
    <row r="27" spans="1:14" ht="15" customHeight="1">
      <c r="B27" s="62"/>
      <c r="N27" s="63"/>
    </row>
    <row r="28" spans="1:14" ht="15" customHeight="1">
      <c r="B28" s="62"/>
      <c r="N28" s="63"/>
    </row>
    <row r="29" spans="1:14" ht="15" customHeight="1">
      <c r="B29" s="62"/>
      <c r="N29" s="63"/>
    </row>
    <row r="30" spans="1:14" ht="15" customHeight="1">
      <c r="B30" s="62"/>
      <c r="N30" s="63"/>
    </row>
    <row r="31" spans="1:14" ht="15" customHeight="1">
      <c r="B31" s="62"/>
      <c r="N31" s="63"/>
    </row>
    <row r="32" spans="1:14" ht="15" customHeight="1">
      <c r="B32" s="62"/>
    </row>
    <row r="33" spans="2:12" ht="15" customHeight="1">
      <c r="B33" s="62"/>
    </row>
    <row r="34" spans="2:12" ht="15" customHeight="1">
      <c r="B34" s="62"/>
    </row>
    <row r="35" spans="2:12" ht="15" customHeight="1">
      <c r="B35" s="62"/>
    </row>
    <row r="36" spans="2:12" ht="15" customHeight="1">
      <c r="B36" s="62"/>
    </row>
    <row r="37" spans="2:12" ht="15" customHeight="1">
      <c r="B37" s="67"/>
      <c r="C37" s="58"/>
      <c r="D37" s="58"/>
      <c r="E37" s="58"/>
      <c r="F37" s="58"/>
      <c r="G37" s="58"/>
      <c r="H37" s="58"/>
      <c r="I37" s="58"/>
      <c r="J37" s="58"/>
      <c r="K37" s="58"/>
      <c r="L37" s="58"/>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2"/>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74" spans="4:4">
      <c r="D74" s="83"/>
    </row>
  </sheetData>
  <mergeCells count="1">
    <mergeCell ref="C3:L3"/>
  </mergeCells>
  <hyperlinks>
    <hyperlink ref="L1" location="Index!A1" display="Index" xr:uid="{00000000-0004-0000-1800-000000000000}"/>
  </hyperlinks>
  <pageMargins left="0.75" right="0.75" top="1" bottom="1" header="0.5" footer="0.5"/>
  <pageSetup scale="90" orientation="portrait" r:id="rId1"/>
  <headerFooter alignWithMargins="0"/>
  <colBreaks count="1" manualBreakCount="1">
    <brk id="12"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0">
    <tabColor rgb="FF00B050"/>
  </sheetPr>
  <dimension ref="A1:M85"/>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B2" s="59"/>
      <c r="C2" s="60"/>
      <c r="D2" s="60"/>
      <c r="E2" s="60"/>
      <c r="F2" s="60"/>
      <c r="G2" s="60"/>
      <c r="H2" s="60"/>
      <c r="I2" s="60"/>
      <c r="J2" s="60"/>
      <c r="K2" s="60"/>
      <c r="L2" s="60"/>
    </row>
    <row r="3" spans="1:13" ht="18" customHeight="1">
      <c r="B3" s="62"/>
      <c r="C3" s="244" t="str">
        <f>CONCATENATE(Index!C27," ",Index!D27)</f>
        <v>Table 2.17 Side Mirror Camera Systems</v>
      </c>
      <c r="D3" s="244"/>
      <c r="E3" s="244"/>
      <c r="F3" s="244"/>
      <c r="G3" s="244"/>
      <c r="H3" s="244"/>
      <c r="I3" s="244"/>
      <c r="J3" s="244"/>
      <c r="K3" s="244"/>
      <c r="L3" s="244"/>
      <c r="M3" s="58"/>
    </row>
    <row r="4" spans="1:13" s="63" customFormat="1" ht="30" customHeight="1">
      <c r="A4" s="187"/>
      <c r="B4" s="6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row>
    <row r="5" spans="1:13" s="63" customFormat="1" ht="15" customHeight="1">
      <c r="A5" s="54"/>
      <c r="B5" s="62"/>
      <c r="C5" s="71" t="s">
        <v>1</v>
      </c>
      <c r="D5" s="188"/>
      <c r="E5" s="188"/>
      <c r="F5" s="188"/>
      <c r="G5" s="188"/>
      <c r="H5" s="188"/>
      <c r="I5" s="188"/>
      <c r="J5" s="188"/>
      <c r="K5" s="188"/>
      <c r="L5" s="73"/>
    </row>
    <row r="6" spans="1:13" s="63" customFormat="1" ht="15" customHeight="1">
      <c r="A6" s="54"/>
      <c r="B6" s="62"/>
      <c r="C6" s="82" t="s">
        <v>10</v>
      </c>
      <c r="D6" s="99"/>
      <c r="E6" s="99"/>
      <c r="F6" s="99"/>
      <c r="G6" s="99"/>
      <c r="H6" s="99"/>
      <c r="I6" s="99"/>
      <c r="J6" s="99"/>
      <c r="K6" s="99"/>
      <c r="L6" s="101"/>
    </row>
    <row r="7" spans="1:13" s="63" customFormat="1" ht="15" customHeight="1">
      <c r="A7" s="54"/>
      <c r="B7" s="62"/>
      <c r="C7" s="82" t="s">
        <v>23</v>
      </c>
      <c r="D7" s="98"/>
      <c r="E7" s="98"/>
      <c r="F7" s="98"/>
      <c r="G7" s="98"/>
      <c r="H7" s="98"/>
      <c r="I7" s="98"/>
      <c r="J7" s="98"/>
      <c r="K7" s="98"/>
      <c r="L7" s="101" t="str">
        <f>IF(D7=0,"-",(((K7/D7)^(1/7))-1))</f>
        <v>-</v>
      </c>
    </row>
    <row r="8" spans="1:13" s="63" customFormat="1" ht="15" customHeight="1">
      <c r="A8" s="54"/>
      <c r="B8" s="62"/>
      <c r="C8" s="74" t="s">
        <v>4</v>
      </c>
      <c r="D8" s="183"/>
      <c r="E8" s="183"/>
      <c r="F8" s="183"/>
      <c r="G8" s="183"/>
      <c r="H8" s="183"/>
      <c r="I8" s="183"/>
      <c r="J8" s="183"/>
      <c r="K8" s="183"/>
      <c r="L8" s="76"/>
    </row>
    <row r="9" spans="1:13" s="63" customFormat="1" ht="15" customHeight="1">
      <c r="A9" s="54"/>
      <c r="B9" s="62"/>
      <c r="C9" s="82" t="s">
        <v>10</v>
      </c>
      <c r="D9" s="99"/>
      <c r="E9" s="99"/>
      <c r="F9" s="99"/>
      <c r="G9" s="99"/>
      <c r="H9" s="99"/>
      <c r="I9" s="99"/>
      <c r="J9" s="99"/>
      <c r="K9" s="99"/>
      <c r="L9" s="101"/>
    </row>
    <row r="10" spans="1:13" s="63" customFormat="1" ht="15" customHeight="1">
      <c r="A10" s="54"/>
      <c r="B10" s="62"/>
      <c r="C10" s="82" t="s">
        <v>23</v>
      </c>
      <c r="D10" s="98"/>
      <c r="E10" s="98"/>
      <c r="F10" s="98"/>
      <c r="G10" s="98"/>
      <c r="H10" s="98"/>
      <c r="I10" s="98"/>
      <c r="J10" s="98"/>
      <c r="K10" s="98"/>
      <c r="L10" s="101" t="str">
        <f>IF(D10=0,"-",(((K10/D10)^(1/7))-1))</f>
        <v>-</v>
      </c>
    </row>
    <row r="11" spans="1:13" s="63" customFormat="1" ht="15" customHeight="1">
      <c r="A11" s="54"/>
      <c r="B11" s="62"/>
      <c r="C11" s="74" t="s">
        <v>5</v>
      </c>
      <c r="D11" s="89"/>
      <c r="E11" s="89"/>
      <c r="F11" s="89"/>
      <c r="G11" s="89"/>
      <c r="H11" s="89"/>
      <c r="I11" s="89"/>
      <c r="J11" s="89"/>
      <c r="K11" s="89"/>
      <c r="L11" s="76"/>
    </row>
    <row r="12" spans="1:13" s="63" customFormat="1" ht="15" customHeight="1">
      <c r="A12" s="54"/>
      <c r="B12" s="62"/>
      <c r="C12" s="82" t="s">
        <v>10</v>
      </c>
      <c r="D12" s="99"/>
      <c r="E12" s="99"/>
      <c r="F12" s="99"/>
      <c r="G12" s="99"/>
      <c r="H12" s="99"/>
      <c r="I12" s="99"/>
      <c r="J12" s="99"/>
      <c r="K12" s="99"/>
      <c r="L12" s="101"/>
    </row>
    <row r="13" spans="1:13" s="63" customFormat="1" ht="15" customHeight="1">
      <c r="A13" s="54"/>
      <c r="B13" s="62"/>
      <c r="C13" s="82" t="s">
        <v>23</v>
      </c>
      <c r="D13" s="98"/>
      <c r="E13" s="98"/>
      <c r="F13" s="98"/>
      <c r="G13" s="98"/>
      <c r="H13" s="98"/>
      <c r="I13" s="98"/>
      <c r="J13" s="98"/>
      <c r="K13" s="98"/>
      <c r="L13" s="101" t="str">
        <f>IF(D13=0,"-",(((K13/D13)^(1/7))-1))</f>
        <v>-</v>
      </c>
    </row>
    <row r="14" spans="1:13" s="63" customFormat="1" ht="15" customHeight="1">
      <c r="A14" s="54"/>
      <c r="B14" s="62"/>
      <c r="C14" s="74" t="s">
        <v>6</v>
      </c>
      <c r="D14" s="89"/>
      <c r="E14" s="89"/>
      <c r="F14" s="89"/>
      <c r="G14" s="89"/>
      <c r="H14" s="89"/>
      <c r="I14" s="89"/>
      <c r="J14" s="89"/>
      <c r="K14" s="89"/>
      <c r="L14" s="76"/>
    </row>
    <row r="15" spans="1:13" s="63" customFormat="1" ht="15" customHeight="1">
      <c r="A15" s="54"/>
      <c r="B15" s="62"/>
      <c r="C15" s="82" t="s">
        <v>10</v>
      </c>
      <c r="D15" s="99"/>
      <c r="E15" s="99"/>
      <c r="F15" s="99"/>
      <c r="G15" s="99"/>
      <c r="H15" s="99"/>
      <c r="I15" s="99"/>
      <c r="J15" s="99"/>
      <c r="K15" s="99"/>
      <c r="L15" s="101"/>
    </row>
    <row r="16" spans="1:13" s="63" customFormat="1" ht="15" customHeight="1">
      <c r="A16" s="54"/>
      <c r="B16" s="62"/>
      <c r="C16" s="82" t="s">
        <v>23</v>
      </c>
      <c r="D16" s="98"/>
      <c r="E16" s="98"/>
      <c r="F16" s="98"/>
      <c r="G16" s="98"/>
      <c r="H16" s="98"/>
      <c r="I16" s="98"/>
      <c r="J16" s="98"/>
      <c r="K16" s="98"/>
      <c r="L16" s="101" t="str">
        <f>IF(D16=0,"-",(((K16/D16)^(1/7))-1))</f>
        <v>-</v>
      </c>
    </row>
    <row r="17" spans="2:12" ht="15" customHeight="1">
      <c r="B17" s="62"/>
      <c r="C17" s="74" t="s">
        <v>7</v>
      </c>
      <c r="D17" s="89"/>
      <c r="E17" s="89"/>
      <c r="F17" s="89"/>
      <c r="G17" s="89"/>
      <c r="H17" s="89"/>
      <c r="I17" s="89"/>
      <c r="J17" s="89"/>
      <c r="K17" s="89"/>
      <c r="L17" s="76"/>
    </row>
    <row r="18" spans="2:12" ht="15" customHeight="1">
      <c r="B18" s="62"/>
      <c r="C18" s="82" t="s">
        <v>10</v>
      </c>
      <c r="D18" s="99"/>
      <c r="E18" s="99"/>
      <c r="F18" s="99"/>
      <c r="G18" s="99"/>
      <c r="H18" s="99"/>
      <c r="I18" s="99"/>
      <c r="J18" s="99"/>
      <c r="K18" s="99"/>
      <c r="L18" s="101"/>
    </row>
    <row r="19" spans="2:12" ht="15" customHeight="1">
      <c r="B19" s="62"/>
      <c r="C19" s="82" t="s">
        <v>23</v>
      </c>
      <c r="D19" s="98"/>
      <c r="E19" s="98"/>
      <c r="F19" s="98"/>
      <c r="G19" s="98"/>
      <c r="H19" s="98"/>
      <c r="I19" s="98"/>
      <c r="J19" s="98"/>
      <c r="K19" s="98"/>
      <c r="L19" s="101" t="str">
        <f>IF(D19=0,"-",(((K19/D19)^(1/7))-1))</f>
        <v>-</v>
      </c>
    </row>
    <row r="20" spans="2:12" ht="15" customHeight="1">
      <c r="B20" s="62"/>
      <c r="C20" s="74" t="s">
        <v>8</v>
      </c>
      <c r="D20" s="89"/>
      <c r="E20" s="89"/>
      <c r="F20" s="89"/>
      <c r="G20" s="89"/>
      <c r="H20" s="89"/>
      <c r="I20" s="89"/>
      <c r="J20" s="89"/>
      <c r="K20" s="89"/>
      <c r="L20" s="76"/>
    </row>
    <row r="21" spans="2:12" ht="15" customHeight="1">
      <c r="B21" s="62"/>
      <c r="C21" s="82" t="s">
        <v>10</v>
      </c>
      <c r="D21" s="99"/>
      <c r="E21" s="99"/>
      <c r="F21" s="99"/>
      <c r="G21" s="99"/>
      <c r="H21" s="99"/>
      <c r="I21" s="99"/>
      <c r="J21" s="99"/>
      <c r="K21" s="99"/>
      <c r="L21" s="101"/>
    </row>
    <row r="22" spans="2:12" ht="15" customHeight="1">
      <c r="B22" s="62"/>
      <c r="C22" s="82" t="s">
        <v>23</v>
      </c>
      <c r="D22" s="98"/>
      <c r="E22" s="98"/>
      <c r="F22" s="98"/>
      <c r="G22" s="98"/>
      <c r="H22" s="98"/>
      <c r="I22" s="98"/>
      <c r="J22" s="98"/>
      <c r="K22" s="98"/>
      <c r="L22" s="101" t="str">
        <f>IF(D22=0,"-",(((K22/D22)^(1/7))-1))</f>
        <v>-</v>
      </c>
    </row>
    <row r="23" spans="2:12" ht="15" customHeight="1">
      <c r="B23" s="62"/>
      <c r="C23" s="74" t="s">
        <v>11</v>
      </c>
      <c r="D23" s="75"/>
      <c r="E23" s="75"/>
      <c r="F23" s="75"/>
      <c r="G23" s="75"/>
      <c r="H23" s="75"/>
      <c r="I23" s="75"/>
      <c r="J23" s="75"/>
      <c r="K23" s="75"/>
      <c r="L23" s="76"/>
    </row>
    <row r="24" spans="2:12" ht="15" customHeight="1">
      <c r="B24" s="62"/>
      <c r="C24" s="74" t="s">
        <v>10</v>
      </c>
      <c r="D24" s="89"/>
      <c r="E24" s="89"/>
      <c r="F24" s="89"/>
      <c r="G24" s="89"/>
      <c r="H24" s="89"/>
      <c r="I24" s="89"/>
      <c r="J24" s="89"/>
      <c r="K24" s="89"/>
      <c r="L24" s="76"/>
    </row>
    <row r="25" spans="2:12" ht="15" customHeight="1">
      <c r="B25" s="62"/>
      <c r="C25" s="74" t="s">
        <v>23</v>
      </c>
      <c r="D25" s="75"/>
      <c r="E25" s="75"/>
      <c r="F25" s="75"/>
      <c r="G25" s="75"/>
      <c r="H25" s="75"/>
      <c r="I25" s="75"/>
      <c r="J25" s="75"/>
      <c r="K25" s="75"/>
      <c r="L25" s="76" t="str">
        <f>IF(D25=0,"-",(((K25/D25)^(1/7))-1))</f>
        <v>-</v>
      </c>
    </row>
    <row r="26" spans="2:12" s="181" customFormat="1" ht="25.5" customHeight="1">
      <c r="B26" s="178"/>
      <c r="C26" s="248" t="s">
        <v>55</v>
      </c>
      <c r="D26" s="248"/>
      <c r="E26" s="248"/>
      <c r="F26" s="248"/>
      <c r="G26" s="248"/>
      <c r="H26" s="248"/>
      <c r="I26" s="248"/>
      <c r="J26" s="248"/>
      <c r="K26" s="179"/>
      <c r="L26" s="182" t="s">
        <v>24</v>
      </c>
    </row>
    <row r="27" spans="2:12" ht="15" customHeight="1">
      <c r="B27" s="62"/>
      <c r="C27" s="91"/>
      <c r="D27" s="64"/>
      <c r="E27" s="64"/>
      <c r="F27" s="64"/>
      <c r="G27" s="64"/>
      <c r="H27" s="64"/>
      <c r="I27" s="64"/>
      <c r="J27" s="64"/>
      <c r="K27" s="64"/>
      <c r="L27" s="93"/>
    </row>
    <row r="28" spans="2:12" ht="15" customHeight="1">
      <c r="B28" s="62"/>
      <c r="C28" s="91"/>
      <c r="D28" s="64"/>
      <c r="E28" s="64"/>
      <c r="F28" s="64"/>
      <c r="G28" s="64"/>
      <c r="H28" s="64"/>
      <c r="I28" s="64"/>
      <c r="J28" s="64"/>
      <c r="K28" s="64"/>
      <c r="L28" s="93"/>
    </row>
    <row r="29" spans="2:12" ht="15" customHeight="1">
      <c r="B29" s="62"/>
      <c r="C29" s="91"/>
      <c r="D29" s="64"/>
      <c r="E29" s="64"/>
      <c r="F29" s="64"/>
      <c r="G29" s="64"/>
      <c r="H29" s="64"/>
      <c r="I29" s="64"/>
      <c r="J29" s="64"/>
      <c r="K29" s="64"/>
      <c r="L29" s="93"/>
    </row>
    <row r="30" spans="2:12" ht="15" customHeight="1">
      <c r="C30" s="91"/>
      <c r="D30" s="64"/>
      <c r="E30" s="64"/>
      <c r="F30" s="64"/>
      <c r="G30" s="64"/>
      <c r="H30" s="64"/>
      <c r="I30" s="64"/>
      <c r="J30" s="64"/>
      <c r="K30" s="64"/>
      <c r="L30" s="93"/>
    </row>
    <row r="31" spans="2:12" ht="15" customHeight="1">
      <c r="C31" s="91"/>
      <c r="D31" s="64"/>
      <c r="E31" s="64"/>
      <c r="F31" s="64"/>
      <c r="G31" s="64"/>
      <c r="H31" s="64"/>
      <c r="I31" s="64"/>
      <c r="J31" s="64"/>
      <c r="K31" s="64"/>
      <c r="L31" s="93"/>
    </row>
    <row r="32" spans="2:12" ht="15" customHeight="1">
      <c r="C32" s="91"/>
      <c r="D32" s="64"/>
      <c r="E32" s="64"/>
      <c r="F32" s="64"/>
      <c r="G32" s="64"/>
      <c r="H32" s="64"/>
      <c r="I32" s="64"/>
      <c r="J32" s="64"/>
      <c r="K32" s="64"/>
      <c r="L32" s="93"/>
    </row>
    <row r="33" spans="2:12" ht="15" customHeight="1">
      <c r="B33" s="65"/>
      <c r="C33" s="91"/>
      <c r="D33" s="64"/>
      <c r="E33" s="64"/>
      <c r="F33" s="64"/>
      <c r="G33" s="64"/>
      <c r="H33" s="64"/>
      <c r="I33" s="64"/>
      <c r="J33" s="64"/>
      <c r="K33" s="64"/>
      <c r="L33" s="93"/>
    </row>
    <row r="34" spans="2:12" ht="15" customHeight="1">
      <c r="B34" s="65"/>
      <c r="C34" s="91"/>
      <c r="D34" s="64"/>
      <c r="E34" s="64"/>
      <c r="F34" s="64"/>
      <c r="G34" s="64"/>
      <c r="H34" s="64"/>
      <c r="I34" s="64"/>
      <c r="J34" s="64"/>
      <c r="K34" s="64"/>
      <c r="L34" s="93"/>
    </row>
    <row r="35" spans="2:12" ht="15" customHeight="1">
      <c r="C35" s="91"/>
      <c r="D35" s="64"/>
      <c r="E35" s="64"/>
      <c r="F35" s="64"/>
      <c r="G35" s="64"/>
      <c r="H35" s="64"/>
      <c r="I35" s="64"/>
      <c r="J35" s="64"/>
      <c r="K35" s="64"/>
      <c r="L35" s="93"/>
    </row>
    <row r="36" spans="2:12" ht="15" customHeight="1">
      <c r="C36" s="91"/>
      <c r="D36" s="64"/>
      <c r="E36" s="64"/>
      <c r="F36" s="64"/>
      <c r="G36" s="64"/>
      <c r="H36" s="64"/>
      <c r="I36" s="64"/>
      <c r="J36" s="64"/>
      <c r="K36" s="64"/>
      <c r="L36" s="93"/>
    </row>
    <row r="37" spans="2:12" ht="15" customHeight="1">
      <c r="B37" s="66"/>
      <c r="C37" s="91"/>
      <c r="D37" s="64"/>
      <c r="E37" s="64"/>
      <c r="F37" s="64"/>
      <c r="G37" s="64"/>
      <c r="H37" s="64"/>
      <c r="I37" s="64"/>
      <c r="J37" s="64"/>
      <c r="K37" s="64"/>
      <c r="L37" s="93"/>
    </row>
    <row r="38" spans="2:12" ht="15" customHeight="1">
      <c r="B38" s="67"/>
      <c r="C38" s="91"/>
      <c r="D38" s="64"/>
      <c r="E38" s="64"/>
      <c r="F38" s="64"/>
      <c r="G38" s="64"/>
      <c r="H38" s="64"/>
      <c r="I38" s="64"/>
      <c r="J38" s="64"/>
      <c r="K38" s="64"/>
      <c r="L38" s="93"/>
    </row>
    <row r="39" spans="2:12" ht="15" customHeight="1">
      <c r="B39" s="67"/>
      <c r="C39" s="91"/>
      <c r="D39" s="64"/>
      <c r="E39" s="64"/>
      <c r="F39" s="64"/>
      <c r="G39" s="64"/>
      <c r="H39" s="64"/>
      <c r="I39" s="64"/>
      <c r="J39" s="64"/>
      <c r="K39" s="64"/>
      <c r="L39" s="93"/>
    </row>
    <row r="40" spans="2:12" ht="15" customHeight="1">
      <c r="B40" s="67"/>
      <c r="C40" s="91"/>
      <c r="D40" s="64"/>
      <c r="E40" s="64"/>
      <c r="F40" s="64"/>
      <c r="G40" s="64"/>
      <c r="H40" s="64"/>
      <c r="I40" s="64"/>
      <c r="J40" s="64"/>
      <c r="K40" s="64"/>
      <c r="L40" s="93"/>
    </row>
    <row r="41" spans="2:12" ht="15" customHeight="1">
      <c r="C41" s="91"/>
      <c r="D41" s="64"/>
      <c r="E41" s="64"/>
      <c r="F41" s="64"/>
      <c r="G41" s="64"/>
      <c r="H41" s="64"/>
      <c r="I41" s="64"/>
      <c r="J41" s="64"/>
      <c r="K41" s="64"/>
      <c r="L41" s="93"/>
    </row>
    <row r="42" spans="2:12" ht="15" customHeight="1">
      <c r="C42" s="91"/>
      <c r="D42" s="64"/>
      <c r="E42" s="64"/>
      <c r="F42" s="64"/>
      <c r="G42" s="64"/>
      <c r="H42" s="64"/>
      <c r="I42" s="64"/>
      <c r="J42" s="64"/>
      <c r="K42" s="64"/>
      <c r="L42" s="93"/>
    </row>
    <row r="43" spans="2:12" ht="15" customHeight="1">
      <c r="C43" s="91"/>
      <c r="D43" s="64"/>
      <c r="E43" s="64"/>
      <c r="F43" s="64"/>
      <c r="G43" s="64"/>
      <c r="H43" s="64"/>
      <c r="I43" s="64"/>
      <c r="J43" s="64"/>
      <c r="K43" s="64"/>
      <c r="L43" s="93"/>
    </row>
    <row r="44" spans="2:12" ht="15" customHeight="1">
      <c r="C44" s="91"/>
      <c r="D44" s="64"/>
      <c r="E44" s="64"/>
      <c r="F44" s="64"/>
      <c r="G44" s="64"/>
      <c r="H44" s="64"/>
      <c r="I44" s="64"/>
      <c r="J44" s="64"/>
      <c r="K44" s="64"/>
      <c r="L44" s="93"/>
    </row>
    <row r="45" spans="2:12" ht="15" customHeight="1">
      <c r="C45" s="91"/>
      <c r="D45" s="64"/>
      <c r="E45" s="64"/>
      <c r="F45" s="64"/>
      <c r="G45" s="64"/>
      <c r="H45" s="64"/>
      <c r="I45" s="64"/>
      <c r="J45" s="64"/>
      <c r="K45" s="64"/>
      <c r="L45" s="93"/>
    </row>
    <row r="46" spans="2:12" ht="15" customHeight="1">
      <c r="C46" s="91"/>
      <c r="D46" s="64"/>
      <c r="E46" s="64"/>
      <c r="F46" s="64"/>
      <c r="G46" s="64"/>
      <c r="H46" s="64"/>
      <c r="I46" s="64"/>
      <c r="J46" s="64"/>
      <c r="K46" s="64"/>
      <c r="L46" s="93"/>
    </row>
    <row r="47" spans="2:12" ht="15" customHeight="1">
      <c r="C47" s="91"/>
      <c r="D47" s="64"/>
      <c r="E47" s="64"/>
      <c r="F47" s="64"/>
      <c r="G47" s="64"/>
      <c r="H47" s="64"/>
      <c r="I47" s="64"/>
      <c r="J47" s="64"/>
      <c r="K47" s="64"/>
      <c r="L47" s="93"/>
    </row>
    <row r="48" spans="2:12" ht="15" customHeight="1">
      <c r="C48" s="91"/>
      <c r="D48" s="64"/>
      <c r="E48" s="64"/>
      <c r="F48" s="64"/>
      <c r="G48" s="64"/>
      <c r="H48" s="64"/>
      <c r="I48" s="64"/>
      <c r="J48" s="64"/>
      <c r="K48" s="64"/>
      <c r="L48" s="93"/>
    </row>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c r="B60" s="62"/>
    </row>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row r="76" spans="4:4" ht="15" customHeight="1"/>
    <row r="77" spans="4:4" ht="15" customHeight="1"/>
    <row r="78" spans="4:4" ht="15" customHeight="1"/>
    <row r="79" spans="4:4" ht="15" customHeight="1"/>
    <row r="80" spans="4:4" ht="15" customHeight="1">
      <c r="D80" s="83"/>
    </row>
    <row r="81" ht="15" customHeight="1"/>
    <row r="82" ht="15" customHeight="1"/>
    <row r="83" ht="15" customHeight="1"/>
    <row r="84" ht="15" customHeight="1"/>
    <row r="85" ht="15" customHeight="1"/>
  </sheetData>
  <mergeCells count="2">
    <mergeCell ref="C3:L3"/>
    <mergeCell ref="C26:J26"/>
  </mergeCells>
  <hyperlinks>
    <hyperlink ref="L1" location="Index!A1" display="Index" xr:uid="{00000000-0004-0000-0500-000000000000}"/>
  </hyperlinks>
  <pageMargins left="0.75" right="0.75" top="1" bottom="1" header="0.5" footer="0.5"/>
  <pageSetup scale="74" orientation="portrait" r:id="rId1"/>
  <headerFooter alignWithMargins="0"/>
  <colBreaks count="1" manualBreakCount="1">
    <brk id="12"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7">
    <tabColor rgb="FF00B050"/>
  </sheetPr>
  <dimension ref="A1:N85"/>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4" s="133" customFormat="1" ht="58.2" customHeight="1">
      <c r="B1" s="172"/>
      <c r="C1" s="173"/>
      <c r="F1" s="174"/>
      <c r="L1" s="175" t="s">
        <v>17</v>
      </c>
    </row>
    <row r="2" spans="1:14" ht="18" customHeight="1">
      <c r="B2" s="59"/>
      <c r="C2" s="60"/>
      <c r="D2" s="60"/>
      <c r="E2" s="60"/>
      <c r="F2" s="60"/>
      <c r="G2" s="60"/>
      <c r="H2" s="60"/>
      <c r="I2" s="60"/>
      <c r="J2" s="60"/>
      <c r="K2" s="60"/>
      <c r="L2" s="60"/>
      <c r="M2" s="61"/>
    </row>
    <row r="3" spans="1:14" ht="18" customHeight="1">
      <c r="B3" s="59"/>
      <c r="C3" s="244" t="str">
        <f>CONCATENATE(Index!C28," ",Index!D28)</f>
        <v>Table 2.18 Rearview Mirror Camera Systems</v>
      </c>
      <c r="D3" s="244"/>
      <c r="E3" s="244"/>
      <c r="F3" s="244"/>
      <c r="G3" s="244"/>
      <c r="H3" s="244"/>
      <c r="I3" s="244"/>
      <c r="J3" s="244"/>
      <c r="K3" s="244"/>
      <c r="L3" s="244"/>
      <c r="M3" s="58"/>
    </row>
    <row r="4" spans="1:14" ht="30" customHeight="1">
      <c r="B4" s="59"/>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N4" s="63"/>
    </row>
    <row r="5" spans="1:14" ht="15" customHeight="1">
      <c r="B5" s="59"/>
      <c r="C5" s="71" t="s">
        <v>1</v>
      </c>
      <c r="D5" s="188"/>
      <c r="E5" s="188"/>
      <c r="F5" s="188"/>
      <c r="G5" s="188"/>
      <c r="H5" s="188"/>
      <c r="I5" s="188"/>
      <c r="J5" s="188"/>
      <c r="K5" s="188"/>
      <c r="L5" s="73"/>
    </row>
    <row r="6" spans="1:14" ht="15" customHeight="1">
      <c r="B6" s="59"/>
      <c r="C6" s="82" t="s">
        <v>10</v>
      </c>
      <c r="D6" s="99"/>
      <c r="E6" s="99"/>
      <c r="F6" s="99"/>
      <c r="G6" s="99"/>
      <c r="H6" s="99"/>
      <c r="I6" s="99"/>
      <c r="J6" s="99"/>
      <c r="K6" s="99"/>
      <c r="L6" s="101"/>
    </row>
    <row r="7" spans="1:14" ht="15" customHeight="1">
      <c r="B7" s="59"/>
      <c r="C7" s="82" t="s">
        <v>23</v>
      </c>
      <c r="D7" s="98"/>
      <c r="E7" s="98"/>
      <c r="F7" s="98"/>
      <c r="G7" s="98"/>
      <c r="H7" s="98"/>
      <c r="I7" s="98"/>
      <c r="J7" s="98"/>
      <c r="K7" s="98"/>
      <c r="L7" s="101" t="str">
        <f>IF(D7=0,"-",(((K7/D7)^(1/7))-1))</f>
        <v>-</v>
      </c>
    </row>
    <row r="8" spans="1:14" ht="15" customHeight="1">
      <c r="B8" s="59"/>
      <c r="C8" s="74" t="s">
        <v>4</v>
      </c>
      <c r="D8" s="183"/>
      <c r="E8" s="183"/>
      <c r="F8" s="183"/>
      <c r="G8" s="183"/>
      <c r="H8" s="183"/>
      <c r="I8" s="183"/>
      <c r="J8" s="183"/>
      <c r="K8" s="183"/>
      <c r="L8" s="76"/>
    </row>
    <row r="9" spans="1:14" ht="15" customHeight="1">
      <c r="B9" s="59"/>
      <c r="C9" s="82" t="s">
        <v>10</v>
      </c>
      <c r="D9" s="99"/>
      <c r="E9" s="99"/>
      <c r="F9" s="99"/>
      <c r="G9" s="99"/>
      <c r="H9" s="99"/>
      <c r="I9" s="99"/>
      <c r="J9" s="99"/>
      <c r="K9" s="99"/>
      <c r="L9" s="101"/>
    </row>
    <row r="10" spans="1:14" ht="15" customHeight="1">
      <c r="B10" s="59"/>
      <c r="C10" s="82" t="s">
        <v>23</v>
      </c>
      <c r="D10" s="98"/>
      <c r="E10" s="98"/>
      <c r="F10" s="98"/>
      <c r="G10" s="98"/>
      <c r="H10" s="98"/>
      <c r="I10" s="98"/>
      <c r="J10" s="98"/>
      <c r="K10" s="98"/>
      <c r="L10" s="101" t="str">
        <f>IF(D10=0,"-",(((K10/D10)^(1/7))-1))</f>
        <v>-</v>
      </c>
    </row>
    <row r="11" spans="1:14" s="63" customFormat="1" ht="15" customHeight="1">
      <c r="A11" s="54"/>
      <c r="B11" s="59"/>
      <c r="C11" s="74" t="s">
        <v>5</v>
      </c>
      <c r="D11" s="89"/>
      <c r="E11" s="89"/>
      <c r="F11" s="89"/>
      <c r="G11" s="89"/>
      <c r="H11" s="89"/>
      <c r="I11" s="89"/>
      <c r="J11" s="89"/>
      <c r="K11" s="89"/>
      <c r="L11" s="76"/>
    </row>
    <row r="12" spans="1:14" s="63" customFormat="1" ht="15" customHeight="1">
      <c r="A12" s="54"/>
      <c r="B12" s="59"/>
      <c r="C12" s="82" t="s">
        <v>10</v>
      </c>
      <c r="D12" s="99"/>
      <c r="E12" s="99"/>
      <c r="F12" s="99"/>
      <c r="G12" s="99"/>
      <c r="H12" s="99"/>
      <c r="I12" s="99"/>
      <c r="J12" s="99"/>
      <c r="K12" s="99"/>
      <c r="L12" s="101"/>
    </row>
    <row r="13" spans="1:14" s="63" customFormat="1" ht="15" customHeight="1">
      <c r="A13" s="54"/>
      <c r="B13" s="59"/>
      <c r="C13" s="82" t="s">
        <v>23</v>
      </c>
      <c r="D13" s="98"/>
      <c r="E13" s="98"/>
      <c r="F13" s="98"/>
      <c r="G13" s="98"/>
      <c r="H13" s="98"/>
      <c r="I13" s="98"/>
      <c r="J13" s="98"/>
      <c r="K13" s="98"/>
      <c r="L13" s="101" t="str">
        <f>IF(D13=0,"-",(((K13/D13)^(1/7))-1))</f>
        <v>-</v>
      </c>
    </row>
    <row r="14" spans="1:14" s="63" customFormat="1" ht="15" customHeight="1">
      <c r="A14" s="54"/>
      <c r="B14" s="59"/>
      <c r="C14" s="74" t="s">
        <v>6</v>
      </c>
      <c r="D14" s="89"/>
      <c r="E14" s="89"/>
      <c r="F14" s="89"/>
      <c r="G14" s="89"/>
      <c r="H14" s="89"/>
      <c r="I14" s="89"/>
      <c r="J14" s="89"/>
      <c r="K14" s="89"/>
      <c r="L14" s="76"/>
    </row>
    <row r="15" spans="1:14" s="63" customFormat="1" ht="15" customHeight="1">
      <c r="A15" s="54"/>
      <c r="B15" s="59"/>
      <c r="C15" s="82" t="s">
        <v>10</v>
      </c>
      <c r="D15" s="99"/>
      <c r="E15" s="99"/>
      <c r="F15" s="99"/>
      <c r="G15" s="99"/>
      <c r="H15" s="99"/>
      <c r="I15" s="99"/>
      <c r="J15" s="99"/>
      <c r="K15" s="99"/>
      <c r="L15" s="101"/>
    </row>
    <row r="16" spans="1:14" s="63" customFormat="1" ht="15" customHeight="1">
      <c r="A16" s="54"/>
      <c r="B16" s="59"/>
      <c r="C16" s="82" t="s">
        <v>23</v>
      </c>
      <c r="D16" s="98"/>
      <c r="E16" s="98"/>
      <c r="F16" s="98"/>
      <c r="G16" s="98"/>
      <c r="H16" s="98"/>
      <c r="I16" s="98"/>
      <c r="J16" s="98"/>
      <c r="K16" s="98"/>
      <c r="L16" s="101" t="str">
        <f>IF(D16=0,"-",(((K16/D16)^(1/7))-1))</f>
        <v>-</v>
      </c>
    </row>
    <row r="17" spans="2:12" ht="15" customHeight="1">
      <c r="B17" s="59"/>
      <c r="C17" s="74" t="s">
        <v>7</v>
      </c>
      <c r="D17" s="89"/>
      <c r="E17" s="89"/>
      <c r="F17" s="89"/>
      <c r="G17" s="89"/>
      <c r="H17" s="89"/>
      <c r="I17" s="89"/>
      <c r="J17" s="89"/>
      <c r="K17" s="89"/>
      <c r="L17" s="76"/>
    </row>
    <row r="18" spans="2:12" ht="15" customHeight="1">
      <c r="B18" s="59"/>
      <c r="C18" s="82" t="s">
        <v>10</v>
      </c>
      <c r="D18" s="99"/>
      <c r="E18" s="99"/>
      <c r="F18" s="99"/>
      <c r="G18" s="99"/>
      <c r="H18" s="99"/>
      <c r="I18" s="99"/>
      <c r="J18" s="99"/>
      <c r="K18" s="99"/>
      <c r="L18" s="101"/>
    </row>
    <row r="19" spans="2:12" ht="15" customHeight="1">
      <c r="B19" s="59"/>
      <c r="C19" s="82" t="s">
        <v>23</v>
      </c>
      <c r="D19" s="98"/>
      <c r="E19" s="98"/>
      <c r="F19" s="98"/>
      <c r="G19" s="98"/>
      <c r="H19" s="98"/>
      <c r="I19" s="98"/>
      <c r="J19" s="98"/>
      <c r="K19" s="98"/>
      <c r="L19" s="101" t="str">
        <f>IF(D19=0,"-",(((K19/D19)^(1/7))-1))</f>
        <v>-</v>
      </c>
    </row>
    <row r="20" spans="2:12" ht="15" customHeight="1">
      <c r="B20" s="59"/>
      <c r="C20" s="74" t="s">
        <v>8</v>
      </c>
      <c r="D20" s="89"/>
      <c r="E20" s="89"/>
      <c r="F20" s="89"/>
      <c r="G20" s="89"/>
      <c r="H20" s="89"/>
      <c r="I20" s="89"/>
      <c r="J20" s="89"/>
      <c r="K20" s="89"/>
      <c r="L20" s="76"/>
    </row>
    <row r="21" spans="2:12" ht="15" customHeight="1">
      <c r="B21" s="59"/>
      <c r="C21" s="82" t="s">
        <v>10</v>
      </c>
      <c r="D21" s="99"/>
      <c r="E21" s="99"/>
      <c r="F21" s="99"/>
      <c r="G21" s="99"/>
      <c r="H21" s="99"/>
      <c r="I21" s="99"/>
      <c r="J21" s="99"/>
      <c r="K21" s="99"/>
      <c r="L21" s="101"/>
    </row>
    <row r="22" spans="2:12" ht="15" customHeight="1">
      <c r="B22" s="59"/>
      <c r="C22" s="82" t="s">
        <v>23</v>
      </c>
      <c r="D22" s="98"/>
      <c r="E22" s="98"/>
      <c r="F22" s="98"/>
      <c r="G22" s="98"/>
      <c r="H22" s="98"/>
      <c r="I22" s="98"/>
      <c r="J22" s="98"/>
      <c r="K22" s="98"/>
      <c r="L22" s="101" t="str">
        <f>IF(D22=0,"-",(((K22/D22)^(1/7))-1))</f>
        <v>-</v>
      </c>
    </row>
    <row r="23" spans="2:12" ht="15" customHeight="1">
      <c r="B23" s="62"/>
      <c r="C23" s="74" t="s">
        <v>11</v>
      </c>
      <c r="D23" s="75"/>
      <c r="E23" s="75"/>
      <c r="F23" s="75"/>
      <c r="G23" s="75"/>
      <c r="H23" s="75"/>
      <c r="I23" s="75"/>
      <c r="J23" s="75"/>
      <c r="K23" s="75"/>
      <c r="L23" s="76"/>
    </row>
    <row r="24" spans="2:12" ht="15" customHeight="1">
      <c r="B24" s="62"/>
      <c r="C24" s="74" t="s">
        <v>10</v>
      </c>
      <c r="D24" s="89"/>
      <c r="E24" s="89"/>
      <c r="F24" s="89"/>
      <c r="G24" s="89"/>
      <c r="H24" s="89"/>
      <c r="I24" s="89"/>
      <c r="J24" s="89"/>
      <c r="K24" s="89"/>
      <c r="L24" s="76"/>
    </row>
    <row r="25" spans="2:12" ht="15" customHeight="1">
      <c r="B25" s="62"/>
      <c r="C25" s="74" t="s">
        <v>23</v>
      </c>
      <c r="D25" s="75"/>
      <c r="E25" s="75"/>
      <c r="F25" s="75"/>
      <c r="G25" s="75"/>
      <c r="H25" s="75"/>
      <c r="I25" s="75"/>
      <c r="J25" s="75"/>
      <c r="K25" s="75"/>
      <c r="L25" s="76" t="str">
        <f>IF(D25=0,"-",(((K25/D25)^(1/7))-1))</f>
        <v>-</v>
      </c>
    </row>
    <row r="26" spans="2:12" s="181" customFormat="1" ht="25.5" customHeight="1">
      <c r="B26" s="178"/>
      <c r="C26" s="195"/>
      <c r="D26" s="206"/>
      <c r="E26" s="206"/>
      <c r="F26" s="206"/>
      <c r="G26" s="206"/>
      <c r="H26" s="206"/>
      <c r="I26" s="206"/>
      <c r="J26" s="206"/>
      <c r="K26" s="179"/>
      <c r="L26" s="180" t="s">
        <v>24</v>
      </c>
    </row>
    <row r="27" spans="2:12" ht="15" customHeight="1">
      <c r="B27" s="62"/>
      <c r="C27" s="91"/>
      <c r="D27" s="64"/>
      <c r="E27" s="64"/>
      <c r="F27" s="64"/>
      <c r="G27" s="64"/>
      <c r="H27" s="64"/>
      <c r="I27" s="64"/>
      <c r="J27" s="64"/>
      <c r="K27" s="64"/>
      <c r="L27" s="93"/>
    </row>
    <row r="28" spans="2:12" ht="15" customHeight="1">
      <c r="B28" s="62"/>
      <c r="C28" s="91"/>
      <c r="D28" s="64"/>
      <c r="E28" s="64"/>
      <c r="F28" s="64"/>
      <c r="G28" s="64"/>
      <c r="H28" s="64"/>
      <c r="I28" s="64"/>
      <c r="J28" s="64"/>
      <c r="K28" s="64"/>
      <c r="L28" s="93"/>
    </row>
    <row r="29" spans="2:12" ht="15" customHeight="1">
      <c r="B29" s="62"/>
      <c r="C29" s="115"/>
      <c r="D29" s="130"/>
      <c r="E29" s="130"/>
      <c r="F29" s="130"/>
      <c r="G29" s="130"/>
      <c r="H29" s="130"/>
      <c r="I29" s="130"/>
      <c r="J29" s="120"/>
      <c r="K29" s="120"/>
    </row>
    <row r="30" spans="2:12" ht="15" customHeight="1">
      <c r="B30" s="62"/>
      <c r="C30" s="115"/>
      <c r="D30" s="130"/>
      <c r="E30" s="130"/>
      <c r="F30" s="130"/>
      <c r="G30" s="130"/>
      <c r="H30" s="130"/>
      <c r="I30" s="130"/>
      <c r="J30" s="120"/>
      <c r="K30" s="120"/>
    </row>
    <row r="31" spans="2:12" ht="15" customHeight="1">
      <c r="B31" s="62"/>
      <c r="C31" s="115"/>
      <c r="D31" s="130"/>
      <c r="E31" s="130"/>
      <c r="F31" s="130"/>
      <c r="G31" s="130"/>
      <c r="H31" s="130"/>
      <c r="I31" s="130"/>
      <c r="J31" s="120"/>
      <c r="K31" s="120"/>
    </row>
    <row r="32" spans="2:12" ht="15" customHeight="1">
      <c r="B32" s="62"/>
      <c r="C32" s="115"/>
      <c r="D32" s="130"/>
      <c r="E32" s="130"/>
      <c r="F32" s="130"/>
      <c r="G32" s="130"/>
      <c r="H32" s="130"/>
      <c r="I32" s="130"/>
      <c r="J32" s="120"/>
      <c r="K32" s="120"/>
    </row>
    <row r="33" spans="2:11" ht="15" customHeight="1">
      <c r="B33" s="62"/>
      <c r="C33" s="115"/>
      <c r="D33" s="130"/>
      <c r="E33" s="130"/>
      <c r="F33" s="130"/>
      <c r="G33" s="130"/>
      <c r="H33" s="130"/>
      <c r="I33" s="130"/>
      <c r="J33" s="120"/>
      <c r="K33" s="120"/>
    </row>
    <row r="34" spans="2:11" ht="15" customHeight="1">
      <c r="B34" s="62"/>
      <c r="C34" s="115"/>
      <c r="D34" s="130"/>
      <c r="E34" s="130"/>
      <c r="F34" s="130"/>
      <c r="G34" s="130"/>
      <c r="H34" s="130"/>
      <c r="I34" s="130"/>
      <c r="J34" s="120"/>
      <c r="K34" s="120"/>
    </row>
    <row r="35" spans="2:11" ht="15" customHeight="1">
      <c r="B35" s="62"/>
      <c r="C35" s="115"/>
      <c r="D35" s="130"/>
      <c r="E35" s="130"/>
      <c r="F35" s="130"/>
      <c r="G35" s="130"/>
      <c r="H35" s="130"/>
      <c r="I35" s="130"/>
      <c r="J35" s="120"/>
      <c r="K35" s="120"/>
    </row>
    <row r="36" spans="2:11" ht="15" customHeight="1">
      <c r="B36" s="62"/>
      <c r="C36" s="115"/>
      <c r="D36" s="130"/>
      <c r="E36" s="130"/>
      <c r="F36" s="130"/>
      <c r="G36" s="130"/>
      <c r="H36" s="130"/>
      <c r="I36" s="130"/>
      <c r="J36" s="120"/>
      <c r="K36" s="120"/>
    </row>
    <row r="37" spans="2:11" ht="15" customHeight="1">
      <c r="B37" s="62"/>
      <c r="C37" s="115"/>
      <c r="D37" s="130"/>
      <c r="E37" s="130"/>
      <c r="F37" s="130"/>
      <c r="G37" s="130"/>
      <c r="H37" s="130"/>
      <c r="I37" s="130"/>
      <c r="J37" s="120"/>
      <c r="K37" s="120"/>
    </row>
    <row r="38" spans="2:11" ht="15" customHeight="1">
      <c r="B38" s="62"/>
      <c r="C38" s="115"/>
      <c r="D38" s="130"/>
      <c r="E38" s="130"/>
      <c r="F38" s="130"/>
      <c r="G38" s="130"/>
      <c r="H38" s="130"/>
      <c r="I38" s="130"/>
      <c r="J38" s="120"/>
      <c r="K38" s="120"/>
    </row>
    <row r="39" spans="2:11" ht="15" customHeight="1">
      <c r="B39" s="62"/>
      <c r="C39" s="115"/>
      <c r="D39" s="130"/>
      <c r="E39" s="130"/>
      <c r="F39" s="130"/>
      <c r="G39" s="130"/>
      <c r="H39" s="130"/>
      <c r="I39" s="130"/>
      <c r="J39" s="120"/>
      <c r="K39" s="120"/>
    </row>
    <row r="40" spans="2:11" ht="15" customHeight="1">
      <c r="B40" s="62"/>
      <c r="C40" s="115"/>
      <c r="D40" s="130"/>
      <c r="E40" s="130"/>
      <c r="F40" s="130"/>
      <c r="G40" s="130"/>
      <c r="H40" s="130"/>
      <c r="I40" s="130"/>
      <c r="J40" s="120"/>
      <c r="K40" s="120"/>
    </row>
    <row r="41" spans="2:11" ht="15" customHeight="1">
      <c r="B41" s="62"/>
      <c r="C41" s="115"/>
      <c r="D41" s="130"/>
      <c r="E41" s="130"/>
      <c r="F41" s="130"/>
      <c r="G41" s="130"/>
      <c r="H41" s="130"/>
      <c r="I41" s="130"/>
      <c r="J41" s="120"/>
      <c r="K41" s="120"/>
    </row>
    <row r="42" spans="2:11" ht="15" customHeight="1"/>
    <row r="43" spans="2:11" ht="15" customHeight="1"/>
    <row r="44" spans="2:11" ht="15" customHeight="1"/>
    <row r="45" spans="2:11" ht="15" customHeight="1"/>
    <row r="46" spans="2:11" ht="15" customHeight="1"/>
    <row r="47" spans="2:11" ht="15" customHeight="1"/>
    <row r="48" spans="2: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c r="B60" s="62"/>
    </row>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row r="76" spans="4:4" ht="15" customHeight="1"/>
    <row r="77" spans="4:4" ht="15" customHeight="1">
      <c r="D77" s="83"/>
    </row>
    <row r="78" spans="4:4" ht="15" customHeight="1"/>
    <row r="79" spans="4:4" ht="15" customHeight="1"/>
    <row r="80" spans="4:4" ht="15" customHeight="1"/>
    <row r="81" ht="15" customHeight="1"/>
    <row r="82" ht="15" customHeight="1"/>
    <row r="83" ht="15" customHeight="1"/>
    <row r="84" ht="15" customHeight="1"/>
    <row r="85" ht="15" customHeight="1"/>
  </sheetData>
  <mergeCells count="1">
    <mergeCell ref="C3:L3"/>
  </mergeCells>
  <hyperlinks>
    <hyperlink ref="L1" location="Index!A1" display="Index" xr:uid="{00000000-0004-0000-0800-000000000000}"/>
  </hyperlinks>
  <pageMargins left="0.75" right="0.75" top="1" bottom="1" header="0.5" footer="0.5"/>
  <pageSetup scale="74" orientation="portrait" r:id="rId1"/>
  <headerFooter alignWithMargins="0"/>
  <colBreaks count="1" manualBreakCount="1">
    <brk id="12"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00B050"/>
  </sheetPr>
  <dimension ref="A1:N74"/>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4" s="133" customFormat="1" ht="58.2" customHeight="1">
      <c r="B1" s="172"/>
      <c r="C1" s="173"/>
      <c r="F1" s="174"/>
      <c r="L1" s="175" t="s">
        <v>17</v>
      </c>
    </row>
    <row r="2" spans="1:14" ht="18" customHeight="1">
      <c r="B2" s="59"/>
      <c r="C2" s="60"/>
      <c r="D2" s="60"/>
      <c r="E2" s="60"/>
      <c r="F2" s="60"/>
      <c r="G2" s="60"/>
      <c r="H2" s="60"/>
      <c r="I2" s="60"/>
      <c r="J2" s="60"/>
      <c r="K2" s="60"/>
      <c r="L2" s="60"/>
      <c r="M2" s="61"/>
    </row>
    <row r="3" spans="1:14" ht="18" customHeight="1">
      <c r="B3" s="59"/>
      <c r="C3" s="244" t="str">
        <f>CONCATENATE(Index!C29," ",Index!D29)</f>
        <v>Table 2.19 Night Vision Systems</v>
      </c>
      <c r="D3" s="244"/>
      <c r="E3" s="244"/>
      <c r="F3" s="244"/>
      <c r="G3" s="244"/>
      <c r="H3" s="244"/>
      <c r="I3" s="244"/>
      <c r="J3" s="244"/>
      <c r="K3" s="244"/>
      <c r="L3" s="244"/>
      <c r="M3" s="58"/>
    </row>
    <row r="4" spans="1:14" ht="30" customHeight="1">
      <c r="B4" s="59"/>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N4" s="63"/>
    </row>
    <row r="5" spans="1:14" ht="15" customHeight="1">
      <c r="B5" s="59"/>
      <c r="C5" s="71" t="s">
        <v>1</v>
      </c>
      <c r="D5" s="188"/>
      <c r="E5" s="188"/>
      <c r="F5" s="188"/>
      <c r="G5" s="188"/>
      <c r="H5" s="188"/>
      <c r="I5" s="188"/>
      <c r="J5" s="188"/>
      <c r="K5" s="188"/>
      <c r="L5" s="81"/>
      <c r="M5" s="144"/>
    </row>
    <row r="6" spans="1:14" ht="15" customHeight="1">
      <c r="B6" s="59"/>
      <c r="C6" s="82" t="s">
        <v>10</v>
      </c>
      <c r="D6" s="99"/>
      <c r="E6" s="99"/>
      <c r="F6" s="99"/>
      <c r="G6" s="99"/>
      <c r="H6" s="99"/>
      <c r="I6" s="99"/>
      <c r="J6" s="99"/>
      <c r="K6" s="99"/>
      <c r="L6" s="101"/>
      <c r="M6" s="144"/>
    </row>
    <row r="7" spans="1:14" ht="15" customHeight="1">
      <c r="B7" s="59"/>
      <c r="C7" s="82" t="s">
        <v>23</v>
      </c>
      <c r="D7" s="98"/>
      <c r="E7" s="98"/>
      <c r="F7" s="98"/>
      <c r="G7" s="98"/>
      <c r="H7" s="98"/>
      <c r="I7" s="98"/>
      <c r="J7" s="98"/>
      <c r="K7" s="98"/>
      <c r="L7" s="101" t="str">
        <f>IF(D7=0,"-",(((K7/D7)^(1/7))-1))</f>
        <v>-</v>
      </c>
      <c r="M7" s="144"/>
    </row>
    <row r="8" spans="1:14" ht="15" customHeight="1">
      <c r="B8" s="59"/>
      <c r="C8" s="74" t="s">
        <v>4</v>
      </c>
      <c r="D8" s="183"/>
      <c r="E8" s="183"/>
      <c r="F8" s="183"/>
      <c r="G8" s="183"/>
      <c r="H8" s="183"/>
      <c r="I8" s="183"/>
      <c r="J8" s="183"/>
      <c r="K8" s="183"/>
      <c r="L8" s="76"/>
    </row>
    <row r="9" spans="1:14" ht="15" customHeight="1">
      <c r="B9" s="59"/>
      <c r="C9" s="82" t="s">
        <v>10</v>
      </c>
      <c r="D9" s="99"/>
      <c r="E9" s="99"/>
      <c r="F9" s="99"/>
      <c r="G9" s="99"/>
      <c r="H9" s="99"/>
      <c r="I9" s="99"/>
      <c r="J9" s="99"/>
      <c r="K9" s="99"/>
      <c r="L9" s="101"/>
    </row>
    <row r="10" spans="1:14" s="63" customFormat="1" ht="15" customHeight="1">
      <c r="A10" s="54"/>
      <c r="B10" s="59"/>
      <c r="C10" s="82" t="s">
        <v>23</v>
      </c>
      <c r="D10" s="98"/>
      <c r="E10" s="98"/>
      <c r="F10" s="98"/>
      <c r="G10" s="98"/>
      <c r="H10" s="98"/>
      <c r="I10" s="98"/>
      <c r="J10" s="98"/>
      <c r="K10" s="98"/>
      <c r="L10" s="101" t="str">
        <f>IF(D10=0,"-",(((K10/D10)^(1/7))-1))</f>
        <v>-</v>
      </c>
    </row>
    <row r="11" spans="1:14" s="63" customFormat="1" ht="15" customHeight="1">
      <c r="A11" s="54"/>
      <c r="B11" s="59"/>
      <c r="C11" s="74" t="s">
        <v>5</v>
      </c>
      <c r="D11" s="89"/>
      <c r="E11" s="89"/>
      <c r="F11" s="89"/>
      <c r="G11" s="89"/>
      <c r="H11" s="89"/>
      <c r="I11" s="89"/>
      <c r="J11" s="89"/>
      <c r="K11" s="89"/>
      <c r="L11" s="102"/>
    </row>
    <row r="12" spans="1:14" s="63" customFormat="1" ht="15" customHeight="1">
      <c r="A12" s="54"/>
      <c r="B12" s="59"/>
      <c r="C12" s="82" t="s">
        <v>10</v>
      </c>
      <c r="D12" s="99"/>
      <c r="E12" s="99"/>
      <c r="F12" s="99"/>
      <c r="G12" s="99"/>
      <c r="H12" s="99"/>
      <c r="I12" s="99"/>
      <c r="J12" s="99"/>
      <c r="K12" s="99"/>
      <c r="L12" s="101"/>
    </row>
    <row r="13" spans="1:14" s="63" customFormat="1" ht="15" customHeight="1">
      <c r="A13" s="54"/>
      <c r="B13" s="59"/>
      <c r="C13" s="82" t="s">
        <v>23</v>
      </c>
      <c r="D13" s="98"/>
      <c r="E13" s="98"/>
      <c r="F13" s="98"/>
      <c r="G13" s="98"/>
      <c r="H13" s="98"/>
      <c r="I13" s="98"/>
      <c r="J13" s="98"/>
      <c r="K13" s="98"/>
      <c r="L13" s="101" t="str">
        <f>IF(D13=0,"-",(((K13/D13)^(1/7))-1))</f>
        <v>-</v>
      </c>
    </row>
    <row r="14" spans="1:14" s="63" customFormat="1" ht="15" customHeight="1">
      <c r="A14" s="54"/>
      <c r="B14" s="59"/>
      <c r="C14" s="74" t="s">
        <v>6</v>
      </c>
      <c r="D14" s="89"/>
      <c r="E14" s="89"/>
      <c r="F14" s="89"/>
      <c r="G14" s="89"/>
      <c r="H14" s="89"/>
      <c r="I14" s="89"/>
      <c r="J14" s="89"/>
      <c r="K14" s="89"/>
      <c r="L14" s="76"/>
    </row>
    <row r="15" spans="1:14" s="63" customFormat="1" ht="15" customHeight="1">
      <c r="A15" s="54"/>
      <c r="B15" s="59"/>
      <c r="C15" s="82" t="s">
        <v>10</v>
      </c>
      <c r="D15" s="99"/>
      <c r="E15" s="99"/>
      <c r="F15" s="99"/>
      <c r="G15" s="99"/>
      <c r="H15" s="99"/>
      <c r="I15" s="99"/>
      <c r="J15" s="99"/>
      <c r="K15" s="99"/>
      <c r="L15" s="101"/>
    </row>
    <row r="16" spans="1:14" s="63" customFormat="1" ht="15" customHeight="1">
      <c r="A16" s="54"/>
      <c r="B16" s="59"/>
      <c r="C16" s="82" t="s">
        <v>23</v>
      </c>
      <c r="D16" s="98"/>
      <c r="E16" s="98"/>
      <c r="F16" s="98"/>
      <c r="G16" s="98"/>
      <c r="H16" s="98"/>
      <c r="I16" s="98"/>
      <c r="J16" s="98"/>
      <c r="K16" s="98"/>
      <c r="L16" s="101" t="str">
        <f>IF(D16=0,"-",(((K16/D16)^(1/7))-1))</f>
        <v>-</v>
      </c>
    </row>
    <row r="17" spans="2:12" ht="15" customHeight="1">
      <c r="B17" s="59"/>
      <c r="C17" s="74" t="s">
        <v>7</v>
      </c>
      <c r="D17" s="89"/>
      <c r="E17" s="89"/>
      <c r="F17" s="89"/>
      <c r="G17" s="89"/>
      <c r="H17" s="89"/>
      <c r="I17" s="89"/>
      <c r="J17" s="89"/>
      <c r="K17" s="89"/>
      <c r="L17" s="76"/>
    </row>
    <row r="18" spans="2:12" ht="15" customHeight="1">
      <c r="B18" s="59"/>
      <c r="C18" s="82" t="s">
        <v>10</v>
      </c>
      <c r="D18" s="99"/>
      <c r="E18" s="99"/>
      <c r="F18" s="99"/>
      <c r="G18" s="99"/>
      <c r="H18" s="99"/>
      <c r="I18" s="99"/>
      <c r="J18" s="99"/>
      <c r="K18" s="99"/>
      <c r="L18" s="101"/>
    </row>
    <row r="19" spans="2:12" ht="15" customHeight="1">
      <c r="B19" s="59"/>
      <c r="C19" s="82" t="s">
        <v>23</v>
      </c>
      <c r="D19" s="98"/>
      <c r="E19" s="98"/>
      <c r="F19" s="98"/>
      <c r="G19" s="98"/>
      <c r="H19" s="98"/>
      <c r="I19" s="98"/>
      <c r="J19" s="98"/>
      <c r="K19" s="98"/>
      <c r="L19" s="101" t="str">
        <f>IF(D19=0,"-",(((K19/D19)^(1/7))-1))</f>
        <v>-</v>
      </c>
    </row>
    <row r="20" spans="2:12" ht="15" customHeight="1">
      <c r="B20" s="59"/>
      <c r="C20" s="74" t="s">
        <v>8</v>
      </c>
      <c r="D20" s="89"/>
      <c r="E20" s="89"/>
      <c r="F20" s="89"/>
      <c r="G20" s="89"/>
      <c r="H20" s="89"/>
      <c r="I20" s="89"/>
      <c r="J20" s="89"/>
      <c r="K20" s="89"/>
      <c r="L20" s="76"/>
    </row>
    <row r="21" spans="2:12" ht="15" customHeight="1">
      <c r="B21" s="62"/>
      <c r="C21" s="82" t="s">
        <v>10</v>
      </c>
      <c r="D21" s="99"/>
      <c r="E21" s="99"/>
      <c r="F21" s="99"/>
      <c r="G21" s="99"/>
      <c r="H21" s="99"/>
      <c r="I21" s="99"/>
      <c r="J21" s="99"/>
      <c r="K21" s="99"/>
      <c r="L21" s="101"/>
    </row>
    <row r="22" spans="2:12" ht="15" customHeight="1">
      <c r="B22" s="62"/>
      <c r="C22" s="82" t="s">
        <v>23</v>
      </c>
      <c r="D22" s="98"/>
      <c r="E22" s="98"/>
      <c r="F22" s="98"/>
      <c r="G22" s="98"/>
      <c r="H22" s="98"/>
      <c r="I22" s="98"/>
      <c r="J22" s="98"/>
      <c r="K22" s="98"/>
      <c r="L22" s="101" t="str">
        <f>IF(D22=0,"-",(((K22/D22)^(1/7))-1))</f>
        <v>-</v>
      </c>
    </row>
    <row r="23" spans="2:12" ht="15" customHeight="1">
      <c r="B23" s="62"/>
      <c r="C23" s="74" t="s">
        <v>11</v>
      </c>
      <c r="D23" s="75"/>
      <c r="E23" s="75"/>
      <c r="F23" s="75"/>
      <c r="G23" s="75"/>
      <c r="H23" s="75"/>
      <c r="I23" s="75"/>
      <c r="J23" s="75"/>
      <c r="K23" s="75"/>
      <c r="L23" s="76"/>
    </row>
    <row r="24" spans="2:12" ht="15" customHeight="1">
      <c r="B24" s="62"/>
      <c r="C24" s="74" t="s">
        <v>10</v>
      </c>
      <c r="D24" s="89"/>
      <c r="E24" s="89"/>
      <c r="F24" s="89"/>
      <c r="G24" s="89"/>
      <c r="H24" s="89"/>
      <c r="I24" s="89"/>
      <c r="J24" s="89"/>
      <c r="K24" s="89"/>
      <c r="L24" s="76"/>
    </row>
    <row r="25" spans="2:12" ht="15" customHeight="1">
      <c r="B25" s="62"/>
      <c r="C25" s="74" t="s">
        <v>23</v>
      </c>
      <c r="D25" s="75"/>
      <c r="E25" s="75"/>
      <c r="F25" s="75"/>
      <c r="G25" s="75"/>
      <c r="H25" s="75"/>
      <c r="I25" s="75"/>
      <c r="J25" s="75"/>
      <c r="K25" s="75"/>
      <c r="L25" s="76" t="str">
        <f>IF(D25=0,"-",(((K25/D25)^(1/7))-1))</f>
        <v>-</v>
      </c>
    </row>
    <row r="26" spans="2:12" s="181" customFormat="1" ht="25.5" customHeight="1">
      <c r="B26" s="178"/>
      <c r="C26" s="199"/>
      <c r="D26" s="206"/>
      <c r="E26" s="206"/>
      <c r="F26" s="206"/>
      <c r="G26" s="206"/>
      <c r="H26" s="206"/>
      <c r="I26" s="206"/>
      <c r="J26" s="206"/>
      <c r="K26" s="179"/>
      <c r="L26" s="180" t="s">
        <v>24</v>
      </c>
    </row>
    <row r="27" spans="2:12" ht="15" customHeight="1">
      <c r="B27" s="67"/>
      <c r="C27" s="58"/>
      <c r="D27" s="67"/>
      <c r="E27" s="58"/>
      <c r="F27" s="58"/>
      <c r="G27" s="58"/>
      <c r="H27" s="58"/>
      <c r="I27" s="58"/>
      <c r="J27" s="58"/>
      <c r="K27" s="58"/>
      <c r="L27" s="58"/>
    </row>
    <row r="28" spans="2:12" ht="15" customHeight="1">
      <c r="B28" s="67"/>
      <c r="C28" s="58"/>
      <c r="D28" s="67"/>
      <c r="E28" s="58"/>
      <c r="F28" s="58"/>
      <c r="G28" s="58"/>
      <c r="H28" s="58"/>
      <c r="I28" s="58"/>
      <c r="J28" s="58"/>
      <c r="K28" s="58"/>
      <c r="L28" s="58"/>
    </row>
    <row r="29" spans="2:12" ht="15" customHeight="1">
      <c r="B29" s="67"/>
      <c r="C29" s="58"/>
      <c r="D29" s="58"/>
      <c r="E29" s="58"/>
      <c r="F29" s="58"/>
      <c r="G29" s="58"/>
      <c r="H29" s="58"/>
      <c r="I29" s="58"/>
      <c r="J29" s="58"/>
      <c r="K29" s="58"/>
      <c r="L29" s="58"/>
    </row>
    <row r="30" spans="2:12" ht="15" customHeight="1"/>
    <row r="31" spans="2:12" ht="15" customHeight="1"/>
    <row r="32" spans="2: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 ht="15" customHeight="1">
      <c r="B49" s="62"/>
    </row>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c r="D66" s="83"/>
    </row>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sheetData>
  <mergeCells count="1">
    <mergeCell ref="C3:L3"/>
  </mergeCells>
  <hyperlinks>
    <hyperlink ref="L1" location="Index!A1" display="Index" xr:uid="{00000000-0004-0000-0C00-000000000000}"/>
  </hyperlinks>
  <pageMargins left="0.75" right="0.75" top="1" bottom="1" header="0.5" footer="0.5"/>
  <pageSetup scale="9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00B050"/>
  </sheetPr>
  <dimension ref="A1:N52"/>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4" s="133" customFormat="1" ht="58.2" customHeight="1">
      <c r="B1" s="172"/>
      <c r="C1" s="173"/>
      <c r="F1" s="174"/>
      <c r="L1" s="175" t="s">
        <v>17</v>
      </c>
    </row>
    <row r="2" spans="1:14" ht="18" customHeight="1">
      <c r="B2" s="59"/>
      <c r="C2" s="60"/>
      <c r="D2" s="60"/>
      <c r="E2" s="60"/>
      <c r="F2" s="60"/>
      <c r="G2" s="60"/>
      <c r="H2" s="60"/>
      <c r="I2" s="60"/>
      <c r="J2" s="60"/>
      <c r="K2" s="60"/>
      <c r="L2" s="60"/>
      <c r="M2" s="61"/>
    </row>
    <row r="3" spans="1:14" ht="18" customHeight="1">
      <c r="B3" s="62"/>
      <c r="C3" s="244" t="str">
        <f>CONCATENATE(Index!C30," ",Index!D30)</f>
        <v>Table 2.20 Automatic High Beam Systems</v>
      </c>
      <c r="D3" s="244"/>
      <c r="E3" s="244"/>
      <c r="F3" s="244"/>
      <c r="G3" s="244"/>
      <c r="H3" s="244"/>
      <c r="I3" s="244"/>
      <c r="J3" s="244"/>
      <c r="K3" s="244"/>
      <c r="L3" s="244"/>
      <c r="M3" s="58"/>
    </row>
    <row r="4" spans="1:14" ht="30" customHeight="1">
      <c r="B4" s="6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N4" s="63"/>
    </row>
    <row r="5" spans="1:14" ht="15" customHeight="1">
      <c r="B5" s="62"/>
      <c r="C5" s="71" t="s">
        <v>1</v>
      </c>
      <c r="D5" s="188"/>
      <c r="E5" s="188"/>
      <c r="F5" s="188"/>
      <c r="G5" s="188"/>
      <c r="H5" s="188"/>
      <c r="I5" s="188"/>
      <c r="J5" s="188"/>
      <c r="K5" s="188"/>
      <c r="L5" s="73"/>
    </row>
    <row r="6" spans="1:14" ht="15" customHeight="1">
      <c r="B6" s="62"/>
      <c r="C6" s="82" t="s">
        <v>10</v>
      </c>
      <c r="D6" s="99"/>
      <c r="E6" s="99"/>
      <c r="F6" s="99"/>
      <c r="G6" s="99"/>
      <c r="H6" s="99"/>
      <c r="I6" s="99"/>
      <c r="J6" s="99"/>
      <c r="K6" s="99"/>
      <c r="L6" s="101"/>
      <c r="M6" s="144"/>
    </row>
    <row r="7" spans="1:14" ht="15" customHeight="1">
      <c r="B7" s="62"/>
      <c r="C7" s="82" t="s">
        <v>23</v>
      </c>
      <c r="D7" s="98"/>
      <c r="E7" s="98"/>
      <c r="F7" s="98"/>
      <c r="G7" s="98"/>
      <c r="H7" s="98"/>
      <c r="I7" s="98"/>
      <c r="J7" s="98"/>
      <c r="K7" s="98"/>
      <c r="L7" s="101" t="str">
        <f>IF(D7=0,"-",(((K7/D7)^(1/7))-1))</f>
        <v>-</v>
      </c>
    </row>
    <row r="8" spans="1:14" ht="15" customHeight="1">
      <c r="B8" s="62"/>
      <c r="C8" s="74" t="s">
        <v>4</v>
      </c>
      <c r="D8" s="183"/>
      <c r="E8" s="183"/>
      <c r="F8" s="183"/>
      <c r="G8" s="183"/>
      <c r="H8" s="183"/>
      <c r="I8" s="183"/>
      <c r="J8" s="183"/>
      <c r="K8" s="183"/>
      <c r="L8" s="76"/>
    </row>
    <row r="9" spans="1:14" ht="15" customHeight="1">
      <c r="B9" s="62"/>
      <c r="C9" s="82" t="s">
        <v>10</v>
      </c>
      <c r="D9" s="99"/>
      <c r="E9" s="99"/>
      <c r="F9" s="99"/>
      <c r="G9" s="99"/>
      <c r="H9" s="99"/>
      <c r="I9" s="99"/>
      <c r="J9" s="99"/>
      <c r="K9" s="99"/>
      <c r="L9" s="101"/>
    </row>
    <row r="10" spans="1:14" s="63" customFormat="1" ht="15" customHeight="1">
      <c r="A10" s="54"/>
      <c r="B10" s="62"/>
      <c r="C10" s="82" t="s">
        <v>23</v>
      </c>
      <c r="D10" s="98"/>
      <c r="E10" s="98"/>
      <c r="F10" s="98"/>
      <c r="G10" s="98"/>
      <c r="H10" s="98"/>
      <c r="I10" s="98"/>
      <c r="J10" s="98"/>
      <c r="K10" s="98"/>
      <c r="L10" s="101" t="str">
        <f>IF(D10=0,"-",(((K10/D10)^(1/7))-1))</f>
        <v>-</v>
      </c>
    </row>
    <row r="11" spans="1:14" s="63" customFormat="1" ht="15" customHeight="1">
      <c r="A11" s="54"/>
      <c r="B11" s="62"/>
      <c r="C11" s="74" t="s">
        <v>5</v>
      </c>
      <c r="D11" s="89"/>
      <c r="E11" s="89"/>
      <c r="F11" s="89"/>
      <c r="G11" s="89"/>
      <c r="H11" s="89"/>
      <c r="I11" s="89"/>
      <c r="J11" s="89"/>
      <c r="K11" s="89"/>
      <c r="L11" s="76"/>
    </row>
    <row r="12" spans="1:14" s="63" customFormat="1" ht="15" customHeight="1">
      <c r="A12" s="54"/>
      <c r="B12" s="62"/>
      <c r="C12" s="82" t="s">
        <v>10</v>
      </c>
      <c r="D12" s="99"/>
      <c r="E12" s="99"/>
      <c r="F12" s="99"/>
      <c r="G12" s="99"/>
      <c r="H12" s="99"/>
      <c r="I12" s="99"/>
      <c r="J12" s="99"/>
      <c r="K12" s="99"/>
      <c r="L12" s="101"/>
    </row>
    <row r="13" spans="1:14" s="63" customFormat="1" ht="15" customHeight="1">
      <c r="A13" s="54"/>
      <c r="B13" s="62"/>
      <c r="C13" s="82" t="s">
        <v>23</v>
      </c>
      <c r="D13" s="98"/>
      <c r="E13" s="98"/>
      <c r="F13" s="98"/>
      <c r="G13" s="98"/>
      <c r="H13" s="98"/>
      <c r="I13" s="98"/>
      <c r="J13" s="98"/>
      <c r="K13" s="98"/>
      <c r="L13" s="101" t="str">
        <f>IF(D13=0,"-",(((K13/D13)^(1/7))-1))</f>
        <v>-</v>
      </c>
    </row>
    <row r="14" spans="1:14" s="63" customFormat="1" ht="15" customHeight="1">
      <c r="A14" s="54"/>
      <c r="B14" s="62"/>
      <c r="C14" s="74" t="s">
        <v>6</v>
      </c>
      <c r="D14" s="89"/>
      <c r="E14" s="89"/>
      <c r="F14" s="89"/>
      <c r="G14" s="89"/>
      <c r="H14" s="89"/>
      <c r="I14" s="89"/>
      <c r="J14" s="89"/>
      <c r="K14" s="89"/>
      <c r="L14" s="76"/>
    </row>
    <row r="15" spans="1:14" s="63" customFormat="1" ht="15" customHeight="1">
      <c r="A15" s="54"/>
      <c r="B15" s="62"/>
      <c r="C15" s="82" t="s">
        <v>10</v>
      </c>
      <c r="D15" s="99"/>
      <c r="E15" s="99"/>
      <c r="F15" s="99"/>
      <c r="G15" s="99"/>
      <c r="H15" s="99"/>
      <c r="I15" s="99"/>
      <c r="J15" s="99"/>
      <c r="K15" s="99"/>
      <c r="L15" s="101"/>
    </row>
    <row r="16" spans="1:14" s="63" customFormat="1" ht="15" customHeight="1">
      <c r="A16" s="54"/>
      <c r="B16" s="62"/>
      <c r="C16" s="82" t="s">
        <v>23</v>
      </c>
      <c r="D16" s="98"/>
      <c r="E16" s="98"/>
      <c r="F16" s="98"/>
      <c r="G16" s="98"/>
      <c r="H16" s="98"/>
      <c r="I16" s="98"/>
      <c r="J16" s="98"/>
      <c r="K16" s="98"/>
      <c r="L16" s="101" t="str">
        <f>IF(D16=0,"-",(((K16/D16)^(1/7))-1))</f>
        <v>-</v>
      </c>
    </row>
    <row r="17" spans="1:12" s="63" customFormat="1" ht="15" customHeight="1">
      <c r="A17" s="54"/>
      <c r="B17" s="62"/>
      <c r="C17" s="74" t="s">
        <v>7</v>
      </c>
      <c r="D17" s="89"/>
      <c r="E17" s="89"/>
      <c r="F17" s="89"/>
      <c r="G17" s="89"/>
      <c r="H17" s="89"/>
      <c r="I17" s="89"/>
      <c r="J17" s="89"/>
      <c r="K17" s="89"/>
      <c r="L17" s="76"/>
    </row>
    <row r="18" spans="1:12" s="63" customFormat="1" ht="15" customHeight="1">
      <c r="A18" s="54"/>
      <c r="B18" s="62"/>
      <c r="C18" s="82" t="s">
        <v>10</v>
      </c>
      <c r="D18" s="99"/>
      <c r="E18" s="99"/>
      <c r="F18" s="99"/>
      <c r="G18" s="99"/>
      <c r="H18" s="99"/>
      <c r="I18" s="99"/>
      <c r="J18" s="99"/>
      <c r="K18" s="99"/>
      <c r="L18" s="101"/>
    </row>
    <row r="19" spans="1:12" s="63" customFormat="1" ht="15" customHeight="1">
      <c r="A19" s="54"/>
      <c r="B19" s="62"/>
      <c r="C19" s="82" t="s">
        <v>23</v>
      </c>
      <c r="D19" s="98"/>
      <c r="E19" s="98"/>
      <c r="F19" s="98"/>
      <c r="G19" s="98"/>
      <c r="H19" s="98"/>
      <c r="I19" s="98"/>
      <c r="J19" s="98"/>
      <c r="K19" s="98"/>
      <c r="L19" s="101" t="str">
        <f>IF(D19=0,"-",(((K19/D19)^(1/7))-1))</f>
        <v>-</v>
      </c>
    </row>
    <row r="20" spans="1:12" s="63" customFormat="1" ht="15" customHeight="1">
      <c r="A20" s="54"/>
      <c r="B20" s="62"/>
      <c r="C20" s="74" t="s">
        <v>8</v>
      </c>
      <c r="D20" s="89"/>
      <c r="E20" s="89"/>
      <c r="F20" s="89"/>
      <c r="G20" s="89"/>
      <c r="H20" s="89"/>
      <c r="I20" s="89"/>
      <c r="J20" s="89"/>
      <c r="K20" s="89"/>
      <c r="L20" s="76"/>
    </row>
    <row r="21" spans="1:12" s="63" customFormat="1" ht="15" customHeight="1">
      <c r="A21" s="54"/>
      <c r="B21" s="62"/>
      <c r="C21" s="82" t="s">
        <v>10</v>
      </c>
      <c r="D21" s="99"/>
      <c r="E21" s="99"/>
      <c r="F21" s="99"/>
      <c r="G21" s="99"/>
      <c r="H21" s="99"/>
      <c r="I21" s="99"/>
      <c r="J21" s="99"/>
      <c r="K21" s="99"/>
      <c r="L21" s="101"/>
    </row>
    <row r="22" spans="1:12" s="63" customFormat="1" ht="15" customHeight="1">
      <c r="A22" s="54"/>
      <c r="B22" s="62"/>
      <c r="C22" s="82" t="s">
        <v>23</v>
      </c>
      <c r="D22" s="98"/>
      <c r="E22" s="98"/>
      <c r="F22" s="98"/>
      <c r="G22" s="98"/>
      <c r="H22" s="98"/>
      <c r="I22" s="98"/>
      <c r="J22" s="98"/>
      <c r="K22" s="98"/>
      <c r="L22" s="101" t="str">
        <f>IF(D22=0,"-",(((K22/D22)^(1/7))-1))</f>
        <v>-</v>
      </c>
    </row>
    <row r="23" spans="1:12" s="63" customFormat="1" ht="15" customHeight="1">
      <c r="A23" s="54"/>
      <c r="B23" s="62"/>
      <c r="C23" s="55" t="s">
        <v>11</v>
      </c>
      <c r="D23" s="110"/>
      <c r="E23" s="110"/>
      <c r="F23" s="110"/>
      <c r="G23" s="110"/>
      <c r="H23" s="110"/>
      <c r="I23" s="110"/>
      <c r="J23" s="110"/>
      <c r="K23" s="110"/>
      <c r="L23" s="56"/>
    </row>
    <row r="24" spans="1:12" s="63" customFormat="1" ht="15" customHeight="1">
      <c r="A24" s="54"/>
      <c r="B24" s="62"/>
      <c r="C24" s="55" t="s">
        <v>10</v>
      </c>
      <c r="D24" s="89"/>
      <c r="E24" s="89"/>
      <c r="F24" s="89"/>
      <c r="G24" s="89"/>
      <c r="H24" s="89"/>
      <c r="I24" s="89"/>
      <c r="J24" s="89"/>
      <c r="K24" s="89"/>
      <c r="L24" s="56"/>
    </row>
    <row r="25" spans="1:12" s="63" customFormat="1" ht="15" customHeight="1">
      <c r="A25" s="54"/>
      <c r="B25" s="62"/>
      <c r="C25" s="55" t="s">
        <v>23</v>
      </c>
      <c r="D25" s="75"/>
      <c r="E25" s="75"/>
      <c r="F25" s="75"/>
      <c r="G25" s="75"/>
      <c r="H25" s="75"/>
      <c r="I25" s="75"/>
      <c r="J25" s="75"/>
      <c r="K25" s="75"/>
      <c r="L25" s="100" t="str">
        <f>IF(D25=0,"-",(((K25/D25)^(1/7))-1))</f>
        <v>-</v>
      </c>
    </row>
    <row r="26" spans="1:12" s="191" customFormat="1" ht="25.5" customHeight="1">
      <c r="A26" s="181"/>
      <c r="B26" s="178"/>
      <c r="C26" s="219"/>
      <c r="D26" s="206"/>
      <c r="E26" s="206"/>
      <c r="F26" s="206"/>
      <c r="G26" s="206"/>
      <c r="H26" s="206"/>
      <c r="I26" s="206"/>
      <c r="J26" s="206"/>
      <c r="K26" s="179"/>
      <c r="L26" s="180" t="s">
        <v>24</v>
      </c>
    </row>
    <row r="27" spans="1:12" s="63" customFormat="1" ht="15" customHeight="1">
      <c r="A27" s="54"/>
      <c r="B27" s="62"/>
      <c r="C27" s="54"/>
      <c r="D27" s="54"/>
      <c r="E27" s="54"/>
      <c r="F27" s="54"/>
      <c r="G27" s="54"/>
      <c r="H27" s="54"/>
      <c r="I27" s="54"/>
      <c r="J27" s="54"/>
      <c r="K27" s="54"/>
      <c r="L27" s="54"/>
    </row>
    <row r="28" spans="1:12" s="63" customFormat="1" ht="15" customHeight="1">
      <c r="A28" s="54"/>
      <c r="B28" s="54"/>
      <c r="C28" s="54"/>
      <c r="D28" s="54"/>
      <c r="E28" s="54"/>
      <c r="F28" s="54"/>
      <c r="G28" s="54"/>
      <c r="H28" s="54"/>
      <c r="I28" s="54"/>
      <c r="J28" s="54"/>
      <c r="K28" s="54"/>
      <c r="L28" s="54"/>
    </row>
    <row r="29" spans="1:12" s="63" customFormat="1" ht="15" customHeight="1">
      <c r="A29" s="54"/>
      <c r="B29" s="54"/>
      <c r="C29" s="54"/>
      <c r="D29" s="54"/>
      <c r="E29" s="54"/>
      <c r="F29" s="54"/>
      <c r="G29" s="54"/>
      <c r="H29" s="54"/>
      <c r="I29" s="54"/>
      <c r="J29" s="54"/>
      <c r="K29" s="54"/>
      <c r="L29" s="54"/>
    </row>
    <row r="30" spans="1:12" ht="15" customHeight="1"/>
    <row r="31" spans="1:12" ht="15" customHeight="1"/>
    <row r="32" spans="1:12" ht="15" customHeight="1"/>
    <row r="33" spans="2:2" ht="15" customHeight="1"/>
    <row r="34" spans="2:2" ht="15" customHeight="1"/>
    <row r="35" spans="2:2" ht="15" customHeight="1">
      <c r="B35" s="62"/>
    </row>
    <row r="36" spans="2:2" ht="15" customHeight="1"/>
    <row r="37" spans="2:2" ht="15" customHeight="1"/>
    <row r="38" spans="2:2" ht="15" customHeight="1"/>
    <row r="39" spans="2:2" ht="15" customHeight="1"/>
    <row r="40" spans="2:2" ht="15" customHeight="1"/>
    <row r="41" spans="2:2" ht="15" customHeight="1"/>
    <row r="42" spans="2:2" ht="15" customHeight="1"/>
    <row r="43" spans="2:2" ht="15" customHeight="1"/>
    <row r="44" spans="2:2" ht="15" customHeight="1"/>
    <row r="45" spans="2:2" ht="15" customHeight="1"/>
    <row r="46" spans="2:2" ht="15" customHeight="1"/>
    <row r="47" spans="2:2" ht="15" customHeight="1"/>
    <row r="48" spans="2:2" ht="15" customHeight="1"/>
    <row r="49" spans="4:4" ht="15" customHeight="1"/>
    <row r="50" spans="4:4" ht="15" customHeight="1"/>
    <row r="51" spans="4:4" ht="15" customHeight="1"/>
    <row r="52" spans="4:4" ht="15" customHeight="1">
      <c r="D52" s="83"/>
    </row>
  </sheetData>
  <mergeCells count="1">
    <mergeCell ref="C3:L3"/>
  </mergeCells>
  <hyperlinks>
    <hyperlink ref="L1" location="Index!A1" display="Index" xr:uid="{00000000-0004-0000-1D00-000000000000}"/>
  </hyperlinks>
  <pageMargins left="0.75" right="0.75" top="1" bottom="1" header="0.5" footer="0.5"/>
  <pageSetup scale="90" orientation="portrait" r:id="rId1"/>
  <headerFooter alignWithMargins="0"/>
  <colBreaks count="1" manualBreakCount="1">
    <brk id="12" max="52"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00B050"/>
  </sheetPr>
  <dimension ref="A1:M87"/>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B2" s="59"/>
      <c r="C2" s="60"/>
      <c r="D2" s="60"/>
      <c r="E2" s="60"/>
      <c r="F2" s="60"/>
      <c r="G2" s="60"/>
      <c r="H2" s="60"/>
      <c r="I2" s="60"/>
      <c r="J2" s="60"/>
      <c r="K2" s="60"/>
      <c r="L2" s="60"/>
      <c r="M2" s="61"/>
    </row>
    <row r="3" spans="1:13" ht="18" customHeight="1">
      <c r="B3" s="62"/>
      <c r="C3" s="244" t="str">
        <f>CONCATENATE(Index!C31," ",Index!D31)</f>
        <v>Table 2.21 Traffic Sign Recognition Systems</v>
      </c>
      <c r="D3" s="244"/>
      <c r="E3" s="244"/>
      <c r="F3" s="244"/>
      <c r="G3" s="244"/>
      <c r="H3" s="244"/>
      <c r="I3" s="244"/>
      <c r="J3" s="244"/>
      <c r="K3" s="244"/>
      <c r="L3" s="244"/>
      <c r="M3" s="58"/>
    </row>
    <row r="4" spans="1:13" s="63" customFormat="1" ht="30" customHeight="1">
      <c r="A4" s="54"/>
      <c r="B4" s="6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row>
    <row r="5" spans="1:13" s="63" customFormat="1" ht="15" customHeight="1">
      <c r="A5" s="54"/>
      <c r="B5" s="62"/>
      <c r="C5" s="71" t="s">
        <v>1</v>
      </c>
      <c r="D5" s="188"/>
      <c r="E5" s="188"/>
      <c r="F5" s="188"/>
      <c r="G5" s="188"/>
      <c r="H5" s="188"/>
      <c r="I5" s="188"/>
      <c r="J5" s="188"/>
      <c r="K5" s="188"/>
      <c r="L5" s="73"/>
    </row>
    <row r="6" spans="1:13" s="63" customFormat="1" ht="15" customHeight="1">
      <c r="A6" s="54"/>
      <c r="B6" s="62"/>
      <c r="C6" s="82" t="s">
        <v>10</v>
      </c>
      <c r="D6" s="99"/>
      <c r="E6" s="99"/>
      <c r="F6" s="99"/>
      <c r="G6" s="99"/>
      <c r="H6" s="99"/>
      <c r="I6" s="99"/>
      <c r="J6" s="99"/>
      <c r="K6" s="99"/>
      <c r="L6" s="101"/>
      <c r="M6" s="144"/>
    </row>
    <row r="7" spans="1:13" s="63" customFormat="1" ht="15" customHeight="1">
      <c r="A7" s="54"/>
      <c r="B7" s="62"/>
      <c r="C7" s="82" t="s">
        <v>23</v>
      </c>
      <c r="D7" s="98"/>
      <c r="E7" s="98"/>
      <c r="F7" s="98"/>
      <c r="G7" s="98"/>
      <c r="H7" s="98"/>
      <c r="I7" s="98"/>
      <c r="J7" s="98"/>
      <c r="K7" s="98"/>
      <c r="L7" s="101" t="str">
        <f>IF(D7=0,"-",(((K7/D7)^(1/7))-1))</f>
        <v>-</v>
      </c>
    </row>
    <row r="8" spans="1:13" s="63" customFormat="1" ht="15" customHeight="1">
      <c r="A8" s="54"/>
      <c r="B8" s="62"/>
      <c r="C8" s="74" t="s">
        <v>4</v>
      </c>
      <c r="D8" s="183"/>
      <c r="E8" s="183"/>
      <c r="F8" s="183"/>
      <c r="G8" s="183"/>
      <c r="H8" s="183"/>
      <c r="I8" s="183"/>
      <c r="J8" s="183"/>
      <c r="K8" s="183"/>
      <c r="L8" s="76"/>
    </row>
    <row r="9" spans="1:13" s="63" customFormat="1" ht="15" customHeight="1">
      <c r="A9" s="54"/>
      <c r="B9" s="62"/>
      <c r="C9" s="82" t="s">
        <v>10</v>
      </c>
      <c r="D9" s="99"/>
      <c r="E9" s="99"/>
      <c r="F9" s="99"/>
      <c r="G9" s="99"/>
      <c r="H9" s="99"/>
      <c r="I9" s="99"/>
      <c r="J9" s="99"/>
      <c r="K9" s="99"/>
      <c r="L9" s="101"/>
    </row>
    <row r="10" spans="1:13" s="63" customFormat="1" ht="15" customHeight="1">
      <c r="A10" s="54"/>
      <c r="B10" s="62"/>
      <c r="C10" s="82" t="s">
        <v>23</v>
      </c>
      <c r="D10" s="98"/>
      <c r="E10" s="98"/>
      <c r="F10" s="98"/>
      <c r="G10" s="98"/>
      <c r="H10" s="98"/>
      <c r="I10" s="98"/>
      <c r="J10" s="98"/>
      <c r="K10" s="98"/>
      <c r="L10" s="101" t="str">
        <f>IF(D10=0,"-",(((K10/D10)^(1/7))-1))</f>
        <v>-</v>
      </c>
    </row>
    <row r="11" spans="1:13" s="63" customFormat="1" ht="15" customHeight="1">
      <c r="A11" s="54"/>
      <c r="B11" s="62"/>
      <c r="C11" s="74" t="s">
        <v>5</v>
      </c>
      <c r="D11" s="89"/>
      <c r="E11" s="89"/>
      <c r="F11" s="89"/>
      <c r="G11" s="89"/>
      <c r="H11" s="89"/>
      <c r="I11" s="89"/>
      <c r="J11" s="89"/>
      <c r="K11" s="89"/>
      <c r="L11" s="76"/>
    </row>
    <row r="12" spans="1:13" s="63" customFormat="1" ht="15" customHeight="1">
      <c r="A12" s="54"/>
      <c r="B12" s="62"/>
      <c r="C12" s="82" t="s">
        <v>10</v>
      </c>
      <c r="D12" s="99"/>
      <c r="E12" s="99"/>
      <c r="F12" s="99"/>
      <c r="G12" s="99"/>
      <c r="H12" s="99"/>
      <c r="I12" s="99"/>
      <c r="J12" s="99"/>
      <c r="K12" s="99"/>
      <c r="L12" s="101"/>
    </row>
    <row r="13" spans="1:13" s="63" customFormat="1" ht="15" customHeight="1">
      <c r="A13" s="54"/>
      <c r="B13" s="62"/>
      <c r="C13" s="82" t="s">
        <v>23</v>
      </c>
      <c r="D13" s="98"/>
      <c r="E13" s="98"/>
      <c r="F13" s="98"/>
      <c r="G13" s="98"/>
      <c r="H13" s="98"/>
      <c r="I13" s="98"/>
      <c r="J13" s="98"/>
      <c r="K13" s="98"/>
      <c r="L13" s="101" t="str">
        <f>IF(D13=0,"-",(((K13/D13)^(1/7))-1))</f>
        <v>-</v>
      </c>
    </row>
    <row r="14" spans="1:13" s="63" customFormat="1" ht="15" customHeight="1">
      <c r="A14" s="54"/>
      <c r="B14" s="62"/>
      <c r="C14" s="74" t="s">
        <v>6</v>
      </c>
      <c r="D14" s="89"/>
      <c r="E14" s="89"/>
      <c r="F14" s="89"/>
      <c r="G14" s="89"/>
      <c r="H14" s="89"/>
      <c r="I14" s="89"/>
      <c r="J14" s="89"/>
      <c r="K14" s="89"/>
      <c r="L14" s="76"/>
    </row>
    <row r="15" spans="1:13" s="63" customFormat="1" ht="15" customHeight="1">
      <c r="A15" s="54"/>
      <c r="B15" s="62"/>
      <c r="C15" s="82" t="s">
        <v>10</v>
      </c>
      <c r="D15" s="99"/>
      <c r="E15" s="99"/>
      <c r="F15" s="99"/>
      <c r="G15" s="99"/>
      <c r="H15" s="99"/>
      <c r="I15" s="99"/>
      <c r="J15" s="99"/>
      <c r="K15" s="99"/>
      <c r="L15" s="101"/>
    </row>
    <row r="16" spans="1:13" ht="15" customHeight="1">
      <c r="B16" s="62"/>
      <c r="C16" s="82" t="s">
        <v>23</v>
      </c>
      <c r="D16" s="98"/>
      <c r="E16" s="98"/>
      <c r="F16" s="98"/>
      <c r="G16" s="98"/>
      <c r="H16" s="98"/>
      <c r="I16" s="98"/>
      <c r="J16" s="98"/>
      <c r="K16" s="98"/>
      <c r="L16" s="101" t="str">
        <f>IF(D16=0,"-",(((K16/D16)^(1/7))-1))</f>
        <v>-</v>
      </c>
    </row>
    <row r="17" spans="2:12" ht="15" customHeight="1">
      <c r="B17" s="62"/>
      <c r="C17" s="74" t="s">
        <v>7</v>
      </c>
      <c r="D17" s="89"/>
      <c r="E17" s="89"/>
      <c r="F17" s="89"/>
      <c r="G17" s="89"/>
      <c r="H17" s="89"/>
      <c r="I17" s="89"/>
      <c r="J17" s="89"/>
      <c r="K17" s="89"/>
      <c r="L17" s="76"/>
    </row>
    <row r="18" spans="2:12" ht="15" customHeight="1">
      <c r="B18" s="62"/>
      <c r="C18" s="82" t="s">
        <v>10</v>
      </c>
      <c r="D18" s="99"/>
      <c r="E18" s="99"/>
      <c r="F18" s="99"/>
      <c r="G18" s="99"/>
      <c r="H18" s="99"/>
      <c r="I18" s="99"/>
      <c r="J18" s="99"/>
      <c r="K18" s="99"/>
      <c r="L18" s="101"/>
    </row>
    <row r="19" spans="2:12" ht="15" customHeight="1">
      <c r="B19" s="62"/>
      <c r="C19" s="82" t="s">
        <v>23</v>
      </c>
      <c r="D19" s="98"/>
      <c r="E19" s="98"/>
      <c r="F19" s="98"/>
      <c r="G19" s="98"/>
      <c r="H19" s="98"/>
      <c r="I19" s="98"/>
      <c r="J19" s="98"/>
      <c r="K19" s="98"/>
      <c r="L19" s="101" t="str">
        <f>IF(D19=0,"-",(((K19/D19)^(1/7))-1))</f>
        <v>-</v>
      </c>
    </row>
    <row r="20" spans="2:12" ht="15" customHeight="1">
      <c r="B20" s="62"/>
      <c r="C20" s="74" t="s">
        <v>8</v>
      </c>
      <c r="D20" s="89"/>
      <c r="E20" s="89"/>
      <c r="F20" s="89"/>
      <c r="G20" s="89"/>
      <c r="H20" s="89"/>
      <c r="I20" s="89"/>
      <c r="J20" s="89"/>
      <c r="K20" s="89"/>
      <c r="L20" s="76"/>
    </row>
    <row r="21" spans="2:12" ht="15" customHeight="1">
      <c r="B21" s="62"/>
      <c r="C21" s="82" t="s">
        <v>10</v>
      </c>
      <c r="D21" s="99"/>
      <c r="E21" s="99"/>
      <c r="F21" s="99"/>
      <c r="G21" s="99"/>
      <c r="H21" s="99"/>
      <c r="I21" s="99"/>
      <c r="J21" s="99"/>
      <c r="K21" s="99"/>
      <c r="L21" s="101"/>
    </row>
    <row r="22" spans="2:12" ht="15" customHeight="1">
      <c r="B22" s="62"/>
      <c r="C22" s="82" t="s">
        <v>23</v>
      </c>
      <c r="D22" s="98"/>
      <c r="E22" s="98"/>
      <c r="F22" s="98"/>
      <c r="G22" s="98"/>
      <c r="H22" s="98"/>
      <c r="I22" s="98"/>
      <c r="J22" s="98"/>
      <c r="K22" s="98"/>
      <c r="L22" s="101" t="str">
        <f>IF(D22=0,"-",(((K22/D22)^(1/7))-1))</f>
        <v>-</v>
      </c>
    </row>
    <row r="23" spans="2:12" ht="15" customHeight="1">
      <c r="B23" s="62"/>
      <c r="C23" s="74" t="s">
        <v>11</v>
      </c>
      <c r="D23" s="75"/>
      <c r="E23" s="75"/>
      <c r="F23" s="75"/>
      <c r="G23" s="75"/>
      <c r="H23" s="75"/>
      <c r="I23" s="75"/>
      <c r="J23" s="75"/>
      <c r="K23" s="75"/>
      <c r="L23" s="76"/>
    </row>
    <row r="24" spans="2:12" ht="15" customHeight="1">
      <c r="B24" s="62"/>
      <c r="C24" s="74" t="s">
        <v>10</v>
      </c>
      <c r="D24" s="89"/>
      <c r="E24" s="89"/>
      <c r="F24" s="89"/>
      <c r="G24" s="89"/>
      <c r="H24" s="89"/>
      <c r="I24" s="89"/>
      <c r="J24" s="89"/>
      <c r="K24" s="89"/>
      <c r="L24" s="76"/>
    </row>
    <row r="25" spans="2:12" ht="15" customHeight="1">
      <c r="B25" s="62"/>
      <c r="C25" s="74" t="s">
        <v>23</v>
      </c>
      <c r="D25" s="75"/>
      <c r="E25" s="75"/>
      <c r="F25" s="75"/>
      <c r="G25" s="75"/>
      <c r="H25" s="75"/>
      <c r="I25" s="75"/>
      <c r="J25" s="75"/>
      <c r="K25" s="75"/>
      <c r="L25" s="76" t="str">
        <f>IF(D25=0,"-",(((K25/D25)^(1/7))-1))</f>
        <v>-</v>
      </c>
    </row>
    <row r="26" spans="2:12" s="181" customFormat="1" ht="25.5" customHeight="1">
      <c r="B26" s="178"/>
      <c r="C26" s="219"/>
      <c r="D26" s="206"/>
      <c r="E26" s="206"/>
      <c r="F26" s="206"/>
      <c r="G26" s="206"/>
      <c r="H26" s="206"/>
      <c r="I26" s="206"/>
      <c r="J26" s="206"/>
      <c r="K26" s="179"/>
      <c r="L26" s="180" t="s">
        <v>24</v>
      </c>
    </row>
    <row r="27" spans="2:12" ht="15" customHeight="1">
      <c r="B27" s="62"/>
    </row>
    <row r="28" spans="2:12" ht="15" customHeight="1">
      <c r="D28" s="186"/>
      <c r="E28" s="186"/>
      <c r="F28" s="186"/>
      <c r="G28" s="186"/>
      <c r="H28" s="186"/>
      <c r="I28" s="186"/>
      <c r="J28" s="186"/>
      <c r="K28" s="186"/>
    </row>
    <row r="29" spans="2:12" ht="15" customHeight="1"/>
    <row r="30" spans="2:12" ht="15" customHeight="1"/>
    <row r="31" spans="2:12" ht="15" customHeight="1">
      <c r="B31" s="65"/>
    </row>
    <row r="32" spans="2:12" ht="15" customHeight="1"/>
    <row r="33" spans="2:12" ht="15" customHeight="1"/>
    <row r="34" spans="2:12" ht="15" customHeight="1">
      <c r="B34" s="66"/>
      <c r="C34" s="58"/>
      <c r="D34" s="58"/>
      <c r="E34" s="58"/>
      <c r="F34" s="58"/>
      <c r="G34" s="58"/>
      <c r="H34" s="58"/>
      <c r="I34" s="58"/>
      <c r="J34" s="58"/>
      <c r="K34" s="58"/>
      <c r="L34" s="58"/>
    </row>
    <row r="35" spans="2:12" ht="15" customHeight="1">
      <c r="B35" s="67"/>
      <c r="C35" s="58"/>
      <c r="D35" s="67"/>
      <c r="E35" s="58"/>
      <c r="F35" s="58"/>
      <c r="G35" s="58"/>
      <c r="H35" s="58"/>
      <c r="I35" s="58"/>
      <c r="J35" s="58"/>
      <c r="K35" s="58"/>
      <c r="L35" s="58"/>
    </row>
    <row r="36" spans="2:12" ht="15" customHeight="1">
      <c r="B36" s="67"/>
      <c r="C36" s="58"/>
      <c r="D36" s="67"/>
      <c r="E36" s="58"/>
      <c r="F36" s="58"/>
      <c r="G36" s="58"/>
      <c r="H36" s="58"/>
      <c r="I36" s="58"/>
      <c r="J36" s="58"/>
      <c r="K36" s="58"/>
      <c r="L36" s="58"/>
    </row>
    <row r="37" spans="2:12" ht="15" customHeight="1">
      <c r="B37" s="67"/>
      <c r="C37" s="58"/>
      <c r="D37" s="58"/>
      <c r="E37" s="58"/>
      <c r="F37" s="58"/>
      <c r="G37" s="58"/>
      <c r="H37" s="58"/>
      <c r="I37" s="58"/>
      <c r="J37" s="58"/>
      <c r="K37" s="58"/>
      <c r="L37" s="58"/>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c r="D47" s="67"/>
      <c r="E47" s="67"/>
      <c r="F47" s="67"/>
      <c r="G47" s="67"/>
      <c r="H47" s="67"/>
      <c r="I47" s="67"/>
      <c r="J47" s="67"/>
      <c r="K47" s="67"/>
    </row>
    <row r="48" spans="2:12" ht="15" customHeight="1">
      <c r="D48" s="58"/>
      <c r="E48" s="58"/>
      <c r="F48" s="58"/>
      <c r="G48" s="58"/>
      <c r="H48" s="58"/>
      <c r="I48" s="58"/>
      <c r="J48" s="58"/>
      <c r="K48" s="58"/>
    </row>
    <row r="49" spans="2:11" ht="15" customHeight="1">
      <c r="D49" s="184"/>
      <c r="E49" s="184"/>
      <c r="F49" s="184"/>
      <c r="G49" s="184"/>
      <c r="H49" s="184"/>
      <c r="I49" s="184"/>
      <c r="J49" s="184"/>
      <c r="K49" s="184"/>
    </row>
    <row r="50" spans="2:11" ht="15" customHeight="1"/>
    <row r="51" spans="2:11" ht="15" customHeight="1"/>
    <row r="52" spans="2:11" ht="15" customHeight="1"/>
    <row r="53" spans="2:11" ht="15" customHeight="1"/>
    <row r="54" spans="2:11" ht="15" customHeight="1"/>
    <row r="55" spans="2:11" ht="15" customHeight="1"/>
    <row r="56" spans="2:11" ht="15" customHeight="1"/>
    <row r="57" spans="2:11" ht="15" customHeight="1">
      <c r="B57" s="62"/>
    </row>
    <row r="58" spans="2:11" ht="15" customHeight="1"/>
    <row r="59" spans="2:11" ht="15" customHeight="1"/>
    <row r="60" spans="2:11" ht="15" customHeight="1"/>
    <row r="61" spans="2:11" ht="15" customHeight="1"/>
    <row r="62" spans="2:11" ht="15" customHeight="1"/>
    <row r="63" spans="2:11" ht="15" customHeight="1"/>
    <row r="64" spans="2:11"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83"/>
    </row>
    <row r="75" spans="4:4" ht="15" customHeight="1"/>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row r="85" ht="15" customHeight="1"/>
    <row r="86" ht="15" customHeight="1"/>
    <row r="87" ht="15" customHeight="1"/>
  </sheetData>
  <mergeCells count="1">
    <mergeCell ref="C3:L3"/>
  </mergeCells>
  <hyperlinks>
    <hyperlink ref="L1" location="Index!A1" display="Index" xr:uid="{00000000-0004-0000-1E00-000000000000}"/>
  </hyperlinks>
  <pageMargins left="0.75" right="0.75" top="1" bottom="1" header="0.5" footer="0.5"/>
  <pageSetup scale="90" orientation="portrait" r:id="rId1"/>
  <headerFooter alignWithMargins="0"/>
  <colBreaks count="1" manualBreakCount="1">
    <brk id="12" max="48"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56D2-65E3-48E3-B8B5-DB0380DBCF29}">
  <sheetPr>
    <tabColor rgb="FF00B050"/>
  </sheetPr>
  <dimension ref="A1:K87"/>
  <sheetViews>
    <sheetView workbookViewId="0"/>
  </sheetViews>
  <sheetFormatPr defaultColWidth="9.42578125" defaultRowHeight="13.2"/>
  <cols>
    <col min="1" max="2" width="9.42578125" style="54"/>
    <col min="3" max="3" width="58.28515625" style="54" bestFit="1" customWidth="1"/>
    <col min="4" max="4" width="145.7109375" style="54" customWidth="1"/>
    <col min="5" max="18" width="8.7109375" style="54" customWidth="1"/>
    <col min="19" max="16384" width="9.42578125" style="54"/>
  </cols>
  <sheetData>
    <row r="1" spans="1:5" s="133" customFormat="1" ht="58.2" customHeight="1">
      <c r="B1" s="172"/>
      <c r="C1" s="173"/>
      <c r="D1" s="238" t="s">
        <v>17</v>
      </c>
    </row>
    <row r="2" spans="1:5" ht="18" customHeight="1">
      <c r="B2" s="59"/>
      <c r="C2" s="60"/>
      <c r="D2" s="236"/>
      <c r="E2" s="61"/>
    </row>
    <row r="3" spans="1:5" ht="18" customHeight="1">
      <c r="C3" s="250" t="str">
        <f>CONCATENATE(Index!C33," ",Index!D33)</f>
        <v>Appendix 1 Application Definitions</v>
      </c>
      <c r="D3" s="250"/>
    </row>
    <row r="4" spans="1:5" s="63" customFormat="1" ht="26.4">
      <c r="A4" s="54"/>
      <c r="C4" s="252" t="s">
        <v>50</v>
      </c>
      <c r="D4" s="236" t="s">
        <v>100</v>
      </c>
    </row>
    <row r="5" spans="1:5" s="63" customFormat="1" ht="26.4">
      <c r="A5" s="54"/>
      <c r="C5" s="252" t="s">
        <v>51</v>
      </c>
      <c r="D5" s="237" t="s">
        <v>101</v>
      </c>
    </row>
    <row r="6" spans="1:5" s="63" customFormat="1" ht="26.4">
      <c r="A6" s="54"/>
      <c r="C6" s="252" t="s">
        <v>52</v>
      </c>
      <c r="D6" s="237" t="s">
        <v>102</v>
      </c>
    </row>
    <row r="7" spans="1:5" s="63" customFormat="1" ht="52.8">
      <c r="A7" s="54"/>
      <c r="C7" s="252" t="s">
        <v>54</v>
      </c>
      <c r="D7" s="237" t="s">
        <v>92</v>
      </c>
    </row>
    <row r="8" spans="1:5" s="63" customFormat="1" ht="39.6">
      <c r="A8" s="54"/>
      <c r="C8" s="252" t="s">
        <v>53</v>
      </c>
      <c r="D8" s="237" t="s">
        <v>91</v>
      </c>
    </row>
    <row r="9" spans="1:5" s="63" customFormat="1" ht="26.4">
      <c r="A9" s="54"/>
      <c r="C9" s="252" t="s">
        <v>46</v>
      </c>
      <c r="D9" s="237" t="s">
        <v>103</v>
      </c>
    </row>
    <row r="10" spans="1:5" s="63" customFormat="1" ht="26.4">
      <c r="A10" s="54"/>
      <c r="C10" s="252" t="s">
        <v>47</v>
      </c>
      <c r="D10" s="237" t="s">
        <v>104</v>
      </c>
    </row>
    <row r="11" spans="1:5" s="63" customFormat="1" ht="79.2">
      <c r="A11" s="54"/>
      <c r="C11" s="252" t="s">
        <v>36</v>
      </c>
      <c r="D11" s="237" t="s">
        <v>94</v>
      </c>
    </row>
    <row r="12" spans="1:5" s="63" customFormat="1" ht="79.2">
      <c r="A12" s="54"/>
      <c r="C12" s="252" t="s">
        <v>37</v>
      </c>
      <c r="D12" s="237" t="s">
        <v>95</v>
      </c>
    </row>
    <row r="13" spans="1:5" s="63" customFormat="1" ht="52.8">
      <c r="A13" s="54"/>
      <c r="C13" s="252" t="s">
        <v>39</v>
      </c>
      <c r="D13" s="237" t="s">
        <v>99</v>
      </c>
    </row>
    <row r="14" spans="1:5" s="63" customFormat="1" ht="39.6">
      <c r="A14" s="54"/>
      <c r="C14" s="252" t="s">
        <v>40</v>
      </c>
      <c r="D14" s="237" t="s">
        <v>98</v>
      </c>
    </row>
    <row r="15" spans="1:5" s="63" customFormat="1" ht="92.4">
      <c r="A15" s="54"/>
      <c r="C15" s="252" t="s">
        <v>41</v>
      </c>
      <c r="D15" s="237" t="s">
        <v>106</v>
      </c>
    </row>
    <row r="16" spans="1:5" ht="92.4">
      <c r="C16" s="252" t="s">
        <v>42</v>
      </c>
      <c r="D16" s="237" t="s">
        <v>106</v>
      </c>
    </row>
    <row r="17" spans="1:11" ht="26.4">
      <c r="C17" s="252" t="s">
        <v>43</v>
      </c>
      <c r="D17" s="236" t="s">
        <v>107</v>
      </c>
    </row>
    <row r="18" spans="1:11" ht="52.8">
      <c r="C18" s="252" t="s">
        <v>44</v>
      </c>
      <c r="D18" s="236" t="s">
        <v>108</v>
      </c>
    </row>
    <row r="19" spans="1:11" ht="39.6">
      <c r="C19" s="252" t="s">
        <v>45</v>
      </c>
      <c r="D19" s="236" t="s">
        <v>109</v>
      </c>
    </row>
    <row r="20" spans="1:11" ht="52.8">
      <c r="C20" s="252" t="s">
        <v>34</v>
      </c>
      <c r="D20" s="236" t="s">
        <v>96</v>
      </c>
    </row>
    <row r="21" spans="1:11" ht="26.4">
      <c r="C21" s="252" t="s">
        <v>35</v>
      </c>
      <c r="D21" s="236" t="s">
        <v>97</v>
      </c>
    </row>
    <row r="22" spans="1:11" ht="39.6">
      <c r="C22" s="252" t="s">
        <v>38</v>
      </c>
      <c r="D22" s="236" t="s">
        <v>105</v>
      </c>
    </row>
    <row r="23" spans="1:11" ht="79.2">
      <c r="C23" s="252" t="s">
        <v>48</v>
      </c>
      <c r="D23" s="236" t="s">
        <v>93</v>
      </c>
    </row>
    <row r="24" spans="1:11" ht="15" customHeight="1">
      <c r="B24" s="62"/>
      <c r="C24" s="252" t="s">
        <v>49</v>
      </c>
      <c r="D24" s="236" t="s">
        <v>110</v>
      </c>
    </row>
    <row r="25" spans="1:11" ht="15" customHeight="1">
      <c r="B25" s="62"/>
      <c r="C25" s="251"/>
      <c r="D25" s="251"/>
    </row>
    <row r="26" spans="1:11" s="191" customFormat="1" ht="25.5" customHeight="1">
      <c r="A26" s="63"/>
      <c r="B26" s="239"/>
      <c r="C26" s="240"/>
      <c r="D26" s="182" t="s">
        <v>24</v>
      </c>
      <c r="E26" s="240"/>
      <c r="F26" s="240"/>
      <c r="G26" s="240"/>
      <c r="H26" s="240"/>
      <c r="I26" s="240"/>
      <c r="J26" s="240"/>
      <c r="K26" s="241"/>
    </row>
    <row r="27" spans="1:11" ht="15" customHeight="1">
      <c r="B27" s="62"/>
      <c r="C27" s="181"/>
      <c r="D27" s="181"/>
    </row>
    <row r="28" spans="1:11" ht="15" customHeight="1"/>
    <row r="29" spans="1:11" ht="15" customHeight="1">
      <c r="D29" s="186"/>
    </row>
    <row r="30" spans="1:11" ht="15" customHeight="1"/>
    <row r="31" spans="1:11" ht="15" customHeight="1">
      <c r="B31" s="65"/>
    </row>
    <row r="32" spans="1:11" ht="15" customHeight="1"/>
    <row r="33" spans="2:4" ht="15" customHeight="1"/>
    <row r="34" spans="2:4" ht="15" customHeight="1">
      <c r="B34" s="66"/>
    </row>
    <row r="35" spans="2:4" ht="15" customHeight="1">
      <c r="B35" s="67"/>
      <c r="C35" s="58"/>
      <c r="D35" s="58"/>
    </row>
    <row r="36" spans="2:4" ht="15" customHeight="1">
      <c r="B36" s="67"/>
      <c r="C36" s="58"/>
      <c r="D36" s="67"/>
    </row>
    <row r="37" spans="2:4" ht="15" customHeight="1">
      <c r="B37" s="67"/>
      <c r="C37" s="58"/>
      <c r="D37" s="67"/>
    </row>
    <row r="38" spans="2:4" ht="15" customHeight="1">
      <c r="C38" s="58"/>
      <c r="D38" s="58"/>
    </row>
    <row r="39" spans="2:4" ht="15" customHeight="1"/>
    <row r="40" spans="2:4" ht="15" customHeight="1"/>
    <row r="41" spans="2:4" ht="15" customHeight="1"/>
    <row r="42" spans="2:4" ht="15" customHeight="1"/>
    <row r="43" spans="2:4" ht="15" customHeight="1"/>
    <row r="44" spans="2:4" ht="15" customHeight="1"/>
    <row r="45" spans="2:4" ht="15" customHeight="1"/>
    <row r="46" spans="2:4" ht="15" customHeight="1"/>
    <row r="47" spans="2:4" ht="15" customHeight="1"/>
    <row r="48" spans="2:4" ht="15" customHeight="1">
      <c r="D48" s="67"/>
    </row>
    <row r="49" spans="2:4" ht="15" customHeight="1">
      <c r="D49" s="58"/>
    </row>
    <row r="50" spans="2:4" ht="15" customHeight="1">
      <c r="D50" s="184"/>
    </row>
    <row r="51" spans="2:4" ht="15" customHeight="1"/>
    <row r="52" spans="2:4" ht="15" customHeight="1"/>
    <row r="53" spans="2:4" ht="15" customHeight="1"/>
    <row r="54" spans="2:4" ht="15" customHeight="1"/>
    <row r="55" spans="2:4" ht="15" customHeight="1"/>
    <row r="56" spans="2:4" ht="15" customHeight="1"/>
    <row r="57" spans="2:4" ht="15" customHeight="1">
      <c r="B57" s="62"/>
    </row>
    <row r="58" spans="2:4" ht="15" customHeight="1"/>
    <row r="59" spans="2:4" ht="15" customHeight="1"/>
    <row r="60" spans="2:4" ht="15" customHeight="1"/>
    <row r="61" spans="2:4" ht="15" customHeight="1"/>
    <row r="62" spans="2:4" ht="15" customHeight="1"/>
    <row r="63" spans="2:4" ht="15" customHeight="1"/>
    <row r="64" spans="2:4"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c r="D75" s="83"/>
    </row>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row r="85" ht="15" customHeight="1"/>
    <row r="86" ht="15" customHeight="1"/>
    <row r="87" ht="15" customHeight="1"/>
  </sheetData>
  <mergeCells count="2">
    <mergeCell ref="C3:D3"/>
    <mergeCell ref="C25:D25"/>
  </mergeCells>
  <hyperlinks>
    <hyperlink ref="D1" location="Index!A1" display="Index" xr:uid="{53803F98-E67C-4F40-BC56-B6B28EB3F7C3}"/>
  </hyperlinks>
  <pageMargins left="0.75" right="0.75" top="1" bottom="1" header="0.5" footer="0.5"/>
  <pageSetup scale="90" orientation="portrait" r:id="rId1"/>
  <headerFooter alignWithMargins="0"/>
  <colBreaks count="1" manualBreakCount="1">
    <brk id="4" max="4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T75"/>
  <sheetViews>
    <sheetView workbookViewId="0"/>
  </sheetViews>
  <sheetFormatPr defaultColWidth="9.42578125" defaultRowHeight="13.2"/>
  <cols>
    <col min="1" max="2" width="9.42578125" style="54"/>
    <col min="3" max="3" width="64" style="54" customWidth="1"/>
    <col min="4" max="11" width="14.7109375" style="54" customWidth="1"/>
    <col min="12" max="12" width="12.7109375" style="54" customWidth="1"/>
    <col min="13" max="26" width="8.7109375" style="54" customWidth="1"/>
    <col min="27" max="16384" width="9.42578125" style="54"/>
  </cols>
  <sheetData>
    <row r="1" spans="1:20" s="133" customFormat="1" ht="58.35" customHeight="1">
      <c r="B1" s="172"/>
      <c r="C1" s="173"/>
      <c r="F1" s="174"/>
      <c r="L1" s="175" t="s">
        <v>17</v>
      </c>
    </row>
    <row r="2" spans="1:20" ht="18" customHeight="1"/>
    <row r="3" spans="1:20" ht="18" customHeight="1">
      <c r="B3" s="62"/>
      <c r="C3" s="244" t="str">
        <f>CONCATENATE(Index!C8," ",Index!D8)</f>
        <v>Table 1.2 Summary of Global ADAS Applications (Units)</v>
      </c>
      <c r="D3" s="244"/>
      <c r="E3" s="244"/>
      <c r="F3" s="244"/>
      <c r="G3" s="244"/>
      <c r="H3" s="244"/>
      <c r="I3" s="244"/>
      <c r="J3" s="244"/>
      <c r="K3" s="244"/>
      <c r="L3" s="244"/>
      <c r="M3" s="58"/>
      <c r="N3" s="53"/>
      <c r="O3" s="53"/>
      <c r="P3" s="53"/>
      <c r="Q3" s="53"/>
      <c r="R3" s="53"/>
      <c r="S3" s="53"/>
      <c r="T3" s="53"/>
    </row>
    <row r="4" spans="1:20" s="63" customFormat="1" ht="30" customHeight="1">
      <c r="B4" s="97"/>
      <c r="C4" s="68"/>
      <c r="D4" s="106">
        <f>2019</f>
        <v>2019</v>
      </c>
      <c r="E4" s="106">
        <f t="shared" ref="E4:K4" si="0">D4+1</f>
        <v>2020</v>
      </c>
      <c r="F4" s="106">
        <f t="shared" si="0"/>
        <v>2021</v>
      </c>
      <c r="G4" s="106">
        <f t="shared" si="0"/>
        <v>2022</v>
      </c>
      <c r="H4" s="106">
        <f t="shared" si="0"/>
        <v>2023</v>
      </c>
      <c r="I4" s="106">
        <f t="shared" si="0"/>
        <v>2024</v>
      </c>
      <c r="J4" s="106">
        <f t="shared" si="0"/>
        <v>2025</v>
      </c>
      <c r="K4" s="106">
        <f t="shared" si="0"/>
        <v>2026</v>
      </c>
      <c r="L4" s="70" t="s">
        <v>114</v>
      </c>
      <c r="N4" s="118"/>
      <c r="O4" s="95"/>
      <c r="P4" s="95"/>
      <c r="Q4" s="95"/>
      <c r="R4" s="95"/>
      <c r="S4" s="95"/>
      <c r="T4" s="95"/>
    </row>
    <row r="5" spans="1:20" s="63" customFormat="1" ht="15" customHeight="1">
      <c r="B5" s="97"/>
      <c r="C5" s="71"/>
      <c r="D5" s="80"/>
      <c r="E5" s="80"/>
      <c r="F5" s="80"/>
      <c r="G5" s="80"/>
      <c r="H5" s="80"/>
      <c r="I5" s="80"/>
      <c r="J5" s="80"/>
      <c r="K5" s="80"/>
      <c r="L5" s="81"/>
      <c r="N5" s="118"/>
      <c r="O5" s="95"/>
      <c r="P5" s="95"/>
      <c r="Q5" s="95"/>
      <c r="R5" s="95"/>
      <c r="S5" s="95"/>
      <c r="T5" s="95"/>
    </row>
    <row r="6" spans="1:20" s="63" customFormat="1" ht="15" customHeight="1">
      <c r="B6" s="97"/>
      <c r="C6" s="82" t="str">
        <f>Index!D11</f>
        <v>Forward Collision Warning Systems</v>
      </c>
      <c r="D6" s="138"/>
      <c r="E6" s="138"/>
      <c r="F6" s="138"/>
      <c r="G6" s="138"/>
      <c r="H6" s="138"/>
      <c r="I6" s="138"/>
      <c r="J6" s="138"/>
      <c r="K6" s="138"/>
      <c r="L6" s="101" t="str">
        <f t="shared" ref="L6:L27" si="1">IF(D6=0,"-",(((K6/D6)^(1/7))-1))</f>
        <v>-</v>
      </c>
      <c r="N6" s="118"/>
      <c r="O6" s="95"/>
      <c r="P6" s="95"/>
      <c r="Q6" s="95"/>
      <c r="R6" s="95"/>
      <c r="S6" s="95"/>
      <c r="T6" s="95"/>
    </row>
    <row r="7" spans="1:20" s="63" customFormat="1" ht="15" customHeight="1">
      <c r="B7" s="97"/>
      <c r="C7" s="82" t="str">
        <f>Index!D12</f>
        <v>Automatic Emergency Braking Systems - Inter-Urban</v>
      </c>
      <c r="D7" s="138"/>
      <c r="E7" s="138"/>
      <c r="F7" s="138"/>
      <c r="G7" s="138"/>
      <c r="H7" s="138"/>
      <c r="I7" s="138"/>
      <c r="J7" s="138"/>
      <c r="K7" s="138"/>
      <c r="L7" s="101" t="str">
        <f t="shared" si="1"/>
        <v>-</v>
      </c>
      <c r="N7" s="118"/>
      <c r="O7" s="95"/>
      <c r="P7" s="95"/>
      <c r="Q7" s="95"/>
      <c r="R7" s="95"/>
      <c r="S7" s="95"/>
      <c r="T7" s="95"/>
    </row>
    <row r="8" spans="1:20" s="63" customFormat="1" ht="15" customHeight="1">
      <c r="B8" s="97"/>
      <c r="C8" s="82" t="str">
        <f>Index!D13</f>
        <v>Automatic Emergency Braking Systems - Pedestrian</v>
      </c>
      <c r="D8" s="138"/>
      <c r="E8" s="138"/>
      <c r="F8" s="138"/>
      <c r="G8" s="138"/>
      <c r="H8" s="138"/>
      <c r="I8" s="138"/>
      <c r="J8" s="138"/>
      <c r="K8" s="138"/>
      <c r="L8" s="101" t="str">
        <f t="shared" si="1"/>
        <v>-</v>
      </c>
      <c r="N8" s="118"/>
      <c r="O8" s="95"/>
      <c r="P8" s="95"/>
      <c r="Q8" s="95"/>
      <c r="R8" s="95"/>
      <c r="S8" s="95"/>
      <c r="T8" s="95"/>
    </row>
    <row r="9" spans="1:20" s="63" customFormat="1" ht="15" customHeight="1">
      <c r="B9" s="97"/>
      <c r="C9" s="82" t="str">
        <f>Index!D14</f>
        <v>Automated Driving Systems</v>
      </c>
      <c r="D9" s="138"/>
      <c r="E9" s="138"/>
      <c r="F9" s="138"/>
      <c r="G9" s="138"/>
      <c r="H9" s="138"/>
      <c r="I9" s="138"/>
      <c r="J9" s="138"/>
      <c r="K9" s="138"/>
      <c r="L9" s="101" t="str">
        <f t="shared" si="1"/>
        <v>-</v>
      </c>
      <c r="N9" s="94"/>
      <c r="O9" s="95"/>
      <c r="P9" s="95"/>
      <c r="Q9" s="95"/>
      <c r="R9" s="95"/>
      <c r="S9" s="95"/>
      <c r="T9" s="95"/>
    </row>
    <row r="10" spans="1:20" s="63" customFormat="1" ht="15" customHeight="1">
      <c r="B10" s="97"/>
      <c r="C10" s="82" t="str">
        <f>Index!D15</f>
        <v>Adaptive Cruise Control Systems</v>
      </c>
      <c r="D10" s="138"/>
      <c r="E10" s="138"/>
      <c r="F10" s="138"/>
      <c r="G10" s="138"/>
      <c r="H10" s="138"/>
      <c r="I10" s="138"/>
      <c r="J10" s="138"/>
      <c r="K10" s="138"/>
      <c r="L10" s="101" t="str">
        <f t="shared" si="1"/>
        <v>-</v>
      </c>
      <c r="N10" s="118"/>
      <c r="O10" s="95"/>
      <c r="P10" s="95"/>
      <c r="Q10" s="95"/>
      <c r="R10" s="95"/>
      <c r="S10" s="95"/>
      <c r="T10" s="95"/>
    </row>
    <row r="11" spans="1:20" s="63" customFormat="1" ht="15" customHeight="1">
      <c r="B11" s="97"/>
      <c r="C11" s="82" t="str">
        <f>Index!D16</f>
        <v>Lane Departure Warning Systems</v>
      </c>
      <c r="D11" s="138"/>
      <c r="E11" s="138"/>
      <c r="F11" s="138"/>
      <c r="G11" s="138"/>
      <c r="H11" s="138"/>
      <c r="I11" s="138"/>
      <c r="J11" s="138"/>
      <c r="K11" s="138"/>
      <c r="L11" s="101" t="str">
        <f t="shared" si="1"/>
        <v>-</v>
      </c>
      <c r="N11" s="118"/>
      <c r="O11" s="95"/>
      <c r="P11" s="95"/>
      <c r="Q11" s="95"/>
      <c r="R11" s="95"/>
      <c r="S11" s="95"/>
      <c r="T11" s="95"/>
    </row>
    <row r="12" spans="1:20" s="63" customFormat="1" ht="15" customHeight="1">
      <c r="B12" s="97"/>
      <c r="C12" s="82" t="str">
        <f>Index!D17</f>
        <v>Lane Keep Assist Systems</v>
      </c>
      <c r="D12" s="138"/>
      <c r="E12" s="138"/>
      <c r="F12" s="138"/>
      <c r="G12" s="138"/>
      <c r="H12" s="138"/>
      <c r="I12" s="138"/>
      <c r="J12" s="138"/>
      <c r="K12" s="138"/>
      <c r="L12" s="101" t="str">
        <f t="shared" si="1"/>
        <v>-</v>
      </c>
      <c r="N12" s="118"/>
      <c r="O12" s="95"/>
      <c r="P12" s="95"/>
      <c r="Q12" s="95"/>
      <c r="R12" s="95"/>
      <c r="S12" s="95"/>
      <c r="T12" s="95"/>
    </row>
    <row r="13" spans="1:20" ht="15" customHeight="1">
      <c r="A13" s="63"/>
      <c r="B13" s="97"/>
      <c r="C13" s="82" t="str">
        <f>Index!D18</f>
        <v>Blind Spot Information Systems</v>
      </c>
      <c r="D13" s="138"/>
      <c r="E13" s="138"/>
      <c r="F13" s="138"/>
      <c r="G13" s="138"/>
      <c r="H13" s="138"/>
      <c r="I13" s="138"/>
      <c r="J13" s="138"/>
      <c r="K13" s="138"/>
      <c r="L13" s="101" t="str">
        <f t="shared" si="1"/>
        <v>-</v>
      </c>
      <c r="M13" s="63"/>
      <c r="N13" s="118"/>
      <c r="O13" s="95"/>
      <c r="P13" s="95"/>
      <c r="Q13" s="95"/>
      <c r="R13" s="95"/>
      <c r="S13" s="53"/>
      <c r="T13" s="53"/>
    </row>
    <row r="14" spans="1:20" ht="15" customHeight="1">
      <c r="A14" s="63"/>
      <c r="B14" s="97"/>
      <c r="C14" s="82" t="str">
        <f>Index!D19</f>
        <v>Cross Traffic Alert Systems</v>
      </c>
      <c r="D14" s="138"/>
      <c r="E14" s="138"/>
      <c r="F14" s="138"/>
      <c r="G14" s="138"/>
      <c r="H14" s="138"/>
      <c r="I14" s="138"/>
      <c r="J14" s="138"/>
      <c r="K14" s="138"/>
      <c r="L14" s="101" t="str">
        <f t="shared" si="1"/>
        <v>-</v>
      </c>
      <c r="M14" s="63"/>
      <c r="N14" s="53"/>
      <c r="O14" s="53"/>
      <c r="P14" s="53"/>
      <c r="Q14" s="53"/>
      <c r="R14" s="53"/>
      <c r="S14" s="53"/>
      <c r="T14" s="53"/>
    </row>
    <row r="15" spans="1:20" ht="15" customHeight="1">
      <c r="A15" s="63"/>
      <c r="B15" s="97"/>
      <c r="C15" s="82" t="str">
        <f>Index!D20</f>
        <v>Driver Behavioral Monitoring Systems</v>
      </c>
      <c r="D15" s="138"/>
      <c r="E15" s="138"/>
      <c r="F15" s="138"/>
      <c r="G15" s="138"/>
      <c r="H15" s="138"/>
      <c r="I15" s="138"/>
      <c r="J15" s="138"/>
      <c r="K15" s="138"/>
      <c r="L15" s="101" t="str">
        <f t="shared" si="1"/>
        <v>-</v>
      </c>
      <c r="M15" s="63"/>
      <c r="N15" s="53"/>
      <c r="O15" s="53"/>
      <c r="P15" s="53"/>
      <c r="Q15" s="53"/>
      <c r="R15" s="53"/>
      <c r="S15" s="53"/>
      <c r="T15" s="53"/>
    </row>
    <row r="16" spans="1:20" ht="15" customHeight="1">
      <c r="B16" s="97"/>
      <c r="C16" s="82" t="str">
        <f>Index!D21</f>
        <v>Driver Facial Monitoring Systems</v>
      </c>
      <c r="D16" s="138"/>
      <c r="E16" s="138"/>
      <c r="F16" s="138"/>
      <c r="G16" s="138"/>
      <c r="H16" s="138"/>
      <c r="I16" s="138"/>
      <c r="J16" s="138"/>
      <c r="K16" s="138"/>
      <c r="L16" s="101" t="str">
        <f t="shared" si="1"/>
        <v>-</v>
      </c>
      <c r="M16" s="63"/>
      <c r="N16" s="53"/>
      <c r="O16" s="53"/>
      <c r="P16" s="53"/>
      <c r="Q16" s="53"/>
      <c r="R16" s="53"/>
      <c r="S16" s="53"/>
      <c r="T16" s="53"/>
    </row>
    <row r="17" spans="2:20" ht="15" customHeight="1">
      <c r="B17" s="97"/>
      <c r="C17" s="82" t="str">
        <f>Index!D22</f>
        <v>Rear Park Assist Systems</v>
      </c>
      <c r="D17" s="138"/>
      <c r="E17" s="138"/>
      <c r="F17" s="138"/>
      <c r="G17" s="138"/>
      <c r="H17" s="138"/>
      <c r="I17" s="138"/>
      <c r="J17" s="138"/>
      <c r="K17" s="138"/>
      <c r="L17" s="101" t="str">
        <f t="shared" si="1"/>
        <v>-</v>
      </c>
      <c r="M17" s="63"/>
      <c r="N17" s="95"/>
      <c r="O17" s="53"/>
      <c r="P17" s="53"/>
      <c r="Q17" s="53"/>
      <c r="R17" s="53"/>
      <c r="S17" s="53"/>
      <c r="T17" s="53"/>
    </row>
    <row r="18" spans="2:20" ht="15" customHeight="1">
      <c r="B18" s="97"/>
      <c r="C18" s="82" t="str">
        <f>Index!D23</f>
        <v>Front Park Assist Systems</v>
      </c>
      <c r="D18" s="138"/>
      <c r="E18" s="138"/>
      <c r="F18" s="138"/>
      <c r="G18" s="138"/>
      <c r="H18" s="138"/>
      <c r="I18" s="138"/>
      <c r="J18" s="138"/>
      <c r="K18" s="138"/>
      <c r="L18" s="101" t="str">
        <f t="shared" si="1"/>
        <v>-</v>
      </c>
      <c r="N18" s="119"/>
    </row>
    <row r="19" spans="2:20" ht="15" customHeight="1">
      <c r="B19" s="97"/>
      <c r="C19" s="82" t="str">
        <f>Index!D24</f>
        <v>Semi-Automated Park Assist Systems</v>
      </c>
      <c r="D19" s="138"/>
      <c r="E19" s="138"/>
      <c r="F19" s="138"/>
      <c r="G19" s="138"/>
      <c r="H19" s="138"/>
      <c r="I19" s="138"/>
      <c r="J19" s="138"/>
      <c r="K19" s="138"/>
      <c r="L19" s="101" t="str">
        <f t="shared" si="1"/>
        <v>-</v>
      </c>
      <c r="N19" s="119"/>
    </row>
    <row r="20" spans="2:20" ht="15" customHeight="1">
      <c r="B20" s="97"/>
      <c r="C20" s="82" t="str">
        <f>Index!D25</f>
        <v>Fully-Automated Valet Park Assist Systems</v>
      </c>
      <c r="D20" s="138"/>
      <c r="E20" s="138"/>
      <c r="F20" s="138"/>
      <c r="G20" s="138"/>
      <c r="H20" s="138"/>
      <c r="I20" s="138"/>
      <c r="J20" s="138"/>
      <c r="K20" s="138"/>
      <c r="L20" s="101" t="str">
        <f t="shared" si="1"/>
        <v>-</v>
      </c>
      <c r="N20" s="119"/>
    </row>
    <row r="21" spans="2:20" ht="15" customHeight="1">
      <c r="B21" s="97"/>
      <c r="C21" s="82" t="str">
        <f>Index!D26</f>
        <v>Surround View Park Assist Systems</v>
      </c>
      <c r="D21" s="138"/>
      <c r="E21" s="138"/>
      <c r="F21" s="138"/>
      <c r="G21" s="138"/>
      <c r="H21" s="138"/>
      <c r="I21" s="138"/>
      <c r="J21" s="138"/>
      <c r="K21" s="138"/>
      <c r="L21" s="101" t="str">
        <f t="shared" si="1"/>
        <v>-</v>
      </c>
      <c r="N21" s="119"/>
    </row>
    <row r="22" spans="2:20" ht="15" customHeight="1">
      <c r="B22" s="97"/>
      <c r="C22" s="82" t="str">
        <f>Index!D27</f>
        <v>Side Mirror Camera Systems</v>
      </c>
      <c r="D22" s="138"/>
      <c r="E22" s="138"/>
      <c r="F22" s="138"/>
      <c r="G22" s="138"/>
      <c r="H22" s="138"/>
      <c r="I22" s="138"/>
      <c r="J22" s="138"/>
      <c r="K22" s="138"/>
      <c r="L22" s="101" t="str">
        <f t="shared" si="1"/>
        <v>-</v>
      </c>
      <c r="N22" s="119"/>
    </row>
    <row r="23" spans="2:20" ht="15" customHeight="1">
      <c r="B23" s="97"/>
      <c r="C23" s="82" t="str">
        <f>Index!D28</f>
        <v>Rearview Mirror Camera Systems</v>
      </c>
      <c r="D23" s="138"/>
      <c r="E23" s="138"/>
      <c r="F23" s="138"/>
      <c r="G23" s="138"/>
      <c r="H23" s="138"/>
      <c r="I23" s="138"/>
      <c r="J23" s="138"/>
      <c r="K23" s="138"/>
      <c r="L23" s="101" t="str">
        <f t="shared" si="1"/>
        <v>-</v>
      </c>
      <c r="N23" s="119"/>
    </row>
    <row r="24" spans="2:20" ht="15" customHeight="1">
      <c r="B24" s="97"/>
      <c r="C24" s="82" t="str">
        <f>Index!D29</f>
        <v>Night Vision Systems</v>
      </c>
      <c r="D24" s="138"/>
      <c r="E24" s="138"/>
      <c r="F24" s="138"/>
      <c r="G24" s="138"/>
      <c r="H24" s="138"/>
      <c r="I24" s="138"/>
      <c r="J24" s="138"/>
      <c r="K24" s="138"/>
      <c r="L24" s="101" t="str">
        <f t="shared" si="1"/>
        <v>-</v>
      </c>
      <c r="N24" s="119"/>
    </row>
    <row r="25" spans="2:20" ht="15" customHeight="1">
      <c r="B25" s="97"/>
      <c r="C25" s="82" t="str">
        <f>Index!D30</f>
        <v>Automatic High Beam Systems</v>
      </c>
      <c r="D25" s="138"/>
      <c r="E25" s="138"/>
      <c r="F25" s="138"/>
      <c r="G25" s="138"/>
      <c r="H25" s="138"/>
      <c r="I25" s="138"/>
      <c r="J25" s="138"/>
      <c r="K25" s="138"/>
      <c r="L25" s="101" t="str">
        <f t="shared" si="1"/>
        <v>-</v>
      </c>
      <c r="N25" s="119"/>
    </row>
    <row r="26" spans="2:20" ht="15" customHeight="1">
      <c r="B26" s="97"/>
      <c r="C26" s="82" t="str">
        <f>Index!D31</f>
        <v>Traffic Sign Recognition Systems</v>
      </c>
      <c r="D26" s="138"/>
      <c r="E26" s="138"/>
      <c r="F26" s="138"/>
      <c r="G26" s="138"/>
      <c r="H26" s="138"/>
      <c r="I26" s="138"/>
      <c r="J26" s="138"/>
      <c r="K26" s="138"/>
      <c r="L26" s="101" t="str">
        <f t="shared" si="1"/>
        <v>-</v>
      </c>
      <c r="N26" s="119"/>
    </row>
    <row r="27" spans="2:20" ht="15" customHeight="1">
      <c r="B27" s="62"/>
      <c r="C27" s="74" t="s">
        <v>115</v>
      </c>
      <c r="D27" s="75">
        <f>SUM(D6:D26)</f>
        <v>0</v>
      </c>
      <c r="E27" s="75">
        <f t="shared" ref="E27:K27" si="2">SUM(E6:E26)</f>
        <v>0</v>
      </c>
      <c r="F27" s="75">
        <f t="shared" si="2"/>
        <v>0</v>
      </c>
      <c r="G27" s="75">
        <f t="shared" si="2"/>
        <v>0</v>
      </c>
      <c r="H27" s="75">
        <f t="shared" si="2"/>
        <v>0</v>
      </c>
      <c r="I27" s="75">
        <f t="shared" si="2"/>
        <v>0</v>
      </c>
      <c r="J27" s="75">
        <f t="shared" si="2"/>
        <v>0</v>
      </c>
      <c r="K27" s="75">
        <f t="shared" si="2"/>
        <v>0</v>
      </c>
      <c r="L27" s="76" t="str">
        <f t="shared" si="1"/>
        <v>-</v>
      </c>
    </row>
    <row r="28" spans="2:20" ht="15" customHeight="1">
      <c r="C28" s="91"/>
      <c r="D28" s="64"/>
      <c r="E28" s="64"/>
      <c r="F28" s="64"/>
      <c r="G28" s="64"/>
      <c r="H28" s="64"/>
      <c r="I28" s="64"/>
      <c r="J28" s="64"/>
      <c r="K28" s="64"/>
      <c r="L28" s="93" t="s">
        <v>24</v>
      </c>
    </row>
    <row r="29" spans="2:20" ht="15" customHeight="1">
      <c r="B29" s="65"/>
    </row>
    <row r="30" spans="2:20" ht="15" customHeight="1"/>
    <row r="31" spans="2:20" ht="15" customHeight="1"/>
    <row r="32" spans="2:20" ht="15" customHeight="1">
      <c r="B32" s="66"/>
    </row>
    <row r="33" spans="2:12" ht="15" customHeight="1">
      <c r="B33" s="67"/>
    </row>
    <row r="34" spans="2:12" ht="15" customHeight="1">
      <c r="B34" s="67"/>
    </row>
    <row r="35" spans="2:12" ht="15" customHeight="1">
      <c r="B35" s="67"/>
      <c r="C35" s="58"/>
      <c r="D35" s="58"/>
      <c r="E35" s="58"/>
      <c r="F35" s="58"/>
      <c r="G35" s="58"/>
      <c r="H35" s="58"/>
      <c r="I35" s="58"/>
      <c r="J35" s="58"/>
      <c r="K35" s="58"/>
      <c r="L35" s="58"/>
    </row>
    <row r="36" spans="2:12" ht="15" customHeight="1">
      <c r="C36" s="58"/>
      <c r="D36" s="67"/>
      <c r="E36" s="58"/>
      <c r="F36" s="58"/>
      <c r="G36" s="58"/>
      <c r="H36" s="58"/>
      <c r="I36" s="58"/>
      <c r="J36" s="58"/>
      <c r="K36" s="58"/>
      <c r="L36" s="58"/>
    </row>
    <row r="37" spans="2:12" ht="15" customHeight="1">
      <c r="C37" s="58"/>
      <c r="D37" s="67"/>
      <c r="E37" s="58"/>
      <c r="F37" s="58"/>
      <c r="G37" s="58"/>
      <c r="H37" s="58"/>
      <c r="I37" s="58"/>
      <c r="J37" s="58"/>
      <c r="K37" s="58"/>
      <c r="L37" s="58"/>
    </row>
    <row r="38" spans="2:12" ht="15" customHeight="1">
      <c r="C38" s="58"/>
      <c r="D38" s="58"/>
      <c r="E38" s="58"/>
      <c r="F38" s="58"/>
      <c r="G38" s="58"/>
      <c r="H38" s="58"/>
      <c r="I38" s="58"/>
      <c r="J38" s="58"/>
      <c r="K38" s="58"/>
      <c r="L38" s="58"/>
    </row>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c r="B55" s="62"/>
    </row>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5" spans="4:4">
      <c r="D75" s="83"/>
    </row>
  </sheetData>
  <mergeCells count="1">
    <mergeCell ref="C3:L3"/>
  </mergeCells>
  <hyperlinks>
    <hyperlink ref="L1" location="Index!A1" display="Index" xr:uid="{00000000-0004-0000-0100-000000000000}"/>
  </hyperlinks>
  <pageMargins left="0.75" right="0.75" top="1" bottom="1" header="0.5" footer="0.5"/>
  <pageSetup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E849-7D0A-45B9-BA15-B18E5A321291}">
  <sheetPr>
    <tabColor rgb="FF00B050"/>
  </sheetPr>
  <dimension ref="A1:T69"/>
  <sheetViews>
    <sheetView zoomScaleNormal="100" workbookViewId="0"/>
  </sheetViews>
  <sheetFormatPr defaultColWidth="9.42578125" defaultRowHeight="13.2"/>
  <cols>
    <col min="1" max="2" width="9.42578125" style="54"/>
    <col min="3" max="3" width="64" style="54" customWidth="1"/>
    <col min="4" max="11" width="14.7109375" style="54" customWidth="1"/>
    <col min="12" max="12" width="12.7109375" style="54" customWidth="1"/>
    <col min="13" max="13" width="8.7109375" style="54" customWidth="1"/>
    <col min="14" max="14" width="8.7109375" style="235" customWidth="1"/>
    <col min="15" max="26" width="8.7109375" style="54" customWidth="1"/>
    <col min="27" max="16384" width="9.42578125" style="54"/>
  </cols>
  <sheetData>
    <row r="1" spans="1:20" s="133" customFormat="1" ht="58.35" customHeight="1">
      <c r="B1" s="172"/>
      <c r="C1" s="173"/>
      <c r="F1" s="174"/>
      <c r="L1" s="175" t="s">
        <v>17</v>
      </c>
      <c r="N1" s="228"/>
    </row>
    <row r="2" spans="1:20" ht="18" customHeight="1"/>
    <row r="3" spans="1:20" ht="18" customHeight="1">
      <c r="B3" s="62"/>
      <c r="C3" s="244" t="str">
        <f>CONCATENATE(Index!C9," ",Index!D9)</f>
        <v>Table 1.3 Summary of Global ADAS Sensors (Units)</v>
      </c>
      <c r="D3" s="244"/>
      <c r="E3" s="244"/>
      <c r="F3" s="244"/>
      <c r="G3" s="244"/>
      <c r="H3" s="244"/>
      <c r="I3" s="244"/>
      <c r="J3" s="244"/>
      <c r="K3" s="244"/>
      <c r="L3" s="244"/>
      <c r="M3" s="58"/>
      <c r="N3" s="229"/>
      <c r="O3" s="53"/>
      <c r="P3" s="53"/>
      <c r="Q3" s="53"/>
      <c r="R3" s="53"/>
      <c r="S3" s="53"/>
      <c r="T3" s="53"/>
    </row>
    <row r="4" spans="1:20" s="63" customFormat="1" ht="30" customHeight="1">
      <c r="B4" s="97"/>
      <c r="C4" s="68"/>
      <c r="D4" s="106">
        <f>2019</f>
        <v>2019</v>
      </c>
      <c r="E4" s="106">
        <f t="shared" ref="E4:K4" si="0">D4+1</f>
        <v>2020</v>
      </c>
      <c r="F4" s="106">
        <f t="shared" si="0"/>
        <v>2021</v>
      </c>
      <c r="G4" s="106">
        <f t="shared" si="0"/>
        <v>2022</v>
      </c>
      <c r="H4" s="106">
        <f t="shared" si="0"/>
        <v>2023</v>
      </c>
      <c r="I4" s="106">
        <f t="shared" si="0"/>
        <v>2024</v>
      </c>
      <c r="J4" s="106">
        <f t="shared" si="0"/>
        <v>2025</v>
      </c>
      <c r="K4" s="106">
        <f t="shared" si="0"/>
        <v>2026</v>
      </c>
      <c r="L4" s="70" t="s">
        <v>114</v>
      </c>
      <c r="N4" s="230"/>
      <c r="O4" s="95"/>
      <c r="P4" s="95"/>
      <c r="Q4" s="95"/>
      <c r="R4" s="95"/>
      <c r="S4" s="95"/>
      <c r="T4" s="95"/>
    </row>
    <row r="5" spans="1:20" s="63" customFormat="1" ht="15" customHeight="1">
      <c r="B5" s="97"/>
      <c r="C5" s="71" t="s">
        <v>74</v>
      </c>
      <c r="D5" s="80"/>
      <c r="E5" s="80"/>
      <c r="F5" s="80"/>
      <c r="G5" s="80"/>
      <c r="H5" s="80"/>
      <c r="I5" s="80"/>
      <c r="J5" s="80"/>
      <c r="K5" s="80"/>
      <c r="L5" s="81"/>
      <c r="N5" s="230"/>
      <c r="O5" s="95"/>
      <c r="P5" s="95"/>
      <c r="Q5" s="95"/>
      <c r="R5" s="95"/>
      <c r="S5" s="95"/>
      <c r="T5" s="95"/>
    </row>
    <row r="6" spans="1:20" s="63" customFormat="1" ht="15" customHeight="1">
      <c r="B6" s="97"/>
      <c r="C6" s="220" t="s">
        <v>90</v>
      </c>
      <c r="D6" s="138"/>
      <c r="E6" s="138"/>
      <c r="F6" s="138"/>
      <c r="G6" s="138"/>
      <c r="H6" s="138"/>
      <c r="I6" s="138"/>
      <c r="J6" s="138"/>
      <c r="K6" s="138"/>
      <c r="L6" s="101" t="str">
        <f t="shared" ref="L6:L21" si="1">IF(D6=0,"-",(((K6/D6)^(1/7))-1))</f>
        <v>-</v>
      </c>
      <c r="N6" s="230"/>
      <c r="O6" s="95"/>
      <c r="P6" s="95"/>
      <c r="Q6" s="95"/>
      <c r="R6" s="95"/>
      <c r="S6" s="95"/>
      <c r="T6" s="95"/>
    </row>
    <row r="7" spans="1:20" s="63" customFormat="1" ht="15" customHeight="1">
      <c r="B7" s="97"/>
      <c r="C7" s="221" t="s">
        <v>75</v>
      </c>
      <c r="D7" s="138"/>
      <c r="E7" s="138"/>
      <c r="F7" s="138"/>
      <c r="G7" s="138"/>
      <c r="H7" s="138"/>
      <c r="I7" s="138"/>
      <c r="J7" s="138"/>
      <c r="K7" s="138"/>
      <c r="L7" s="101" t="str">
        <f t="shared" si="1"/>
        <v>-</v>
      </c>
      <c r="N7" s="230"/>
      <c r="O7" s="95"/>
      <c r="P7" s="95"/>
      <c r="Q7" s="95"/>
      <c r="R7" s="95"/>
      <c r="S7" s="95"/>
      <c r="T7" s="95"/>
    </row>
    <row r="8" spans="1:20" s="63" customFormat="1" ht="15" customHeight="1">
      <c r="B8" s="97"/>
      <c r="C8" s="221" t="s">
        <v>76</v>
      </c>
      <c r="D8" s="138"/>
      <c r="E8" s="138"/>
      <c r="F8" s="138"/>
      <c r="G8" s="138"/>
      <c r="H8" s="138"/>
      <c r="I8" s="138"/>
      <c r="J8" s="138"/>
      <c r="K8" s="138"/>
      <c r="L8" s="101" t="str">
        <f t="shared" si="1"/>
        <v>-</v>
      </c>
      <c r="N8" s="231"/>
      <c r="O8" s="95"/>
      <c r="P8" s="95"/>
      <c r="Q8" s="95"/>
      <c r="R8" s="95"/>
      <c r="S8" s="95"/>
      <c r="T8" s="95"/>
    </row>
    <row r="9" spans="1:20" s="63" customFormat="1" ht="15" customHeight="1">
      <c r="B9" s="97"/>
      <c r="C9" s="221" t="s">
        <v>77</v>
      </c>
      <c r="D9" s="138"/>
      <c r="E9" s="138"/>
      <c r="F9" s="138"/>
      <c r="G9" s="138"/>
      <c r="H9" s="138"/>
      <c r="I9" s="138"/>
      <c r="J9" s="138"/>
      <c r="K9" s="138"/>
      <c r="L9" s="101" t="str">
        <f t="shared" si="1"/>
        <v>-</v>
      </c>
      <c r="N9" s="231"/>
      <c r="O9" s="95"/>
      <c r="P9" s="95"/>
      <c r="Q9" s="95"/>
      <c r="R9" s="95"/>
      <c r="S9" s="95"/>
      <c r="T9" s="95"/>
    </row>
    <row r="10" spans="1:20" s="63" customFormat="1" ht="15" customHeight="1">
      <c r="B10" s="97"/>
      <c r="C10" s="220" t="s">
        <v>88</v>
      </c>
      <c r="D10" s="138"/>
      <c r="E10" s="138"/>
      <c r="F10" s="138"/>
      <c r="G10" s="138"/>
      <c r="H10" s="138"/>
      <c r="I10" s="138"/>
      <c r="J10" s="138"/>
      <c r="K10" s="138"/>
      <c r="L10" s="101" t="str">
        <f t="shared" si="1"/>
        <v>-</v>
      </c>
      <c r="N10" s="230"/>
      <c r="O10" s="95"/>
      <c r="P10" s="95"/>
      <c r="Q10" s="95"/>
      <c r="R10" s="95"/>
      <c r="S10" s="95"/>
      <c r="T10" s="95"/>
    </row>
    <row r="11" spans="1:20" s="63" customFormat="1" ht="15" customHeight="1">
      <c r="B11" s="97"/>
      <c r="C11" s="220" t="s">
        <v>87</v>
      </c>
      <c r="D11" s="138"/>
      <c r="E11" s="138"/>
      <c r="F11" s="138"/>
      <c r="G11" s="138"/>
      <c r="H11" s="138"/>
      <c r="I11" s="138"/>
      <c r="J11" s="138"/>
      <c r="K11" s="138"/>
      <c r="L11" s="101" t="str">
        <f t="shared" si="1"/>
        <v>-</v>
      </c>
      <c r="N11" s="230"/>
      <c r="O11" s="95"/>
      <c r="P11" s="95"/>
      <c r="Q11" s="95"/>
      <c r="R11" s="95"/>
      <c r="S11" s="95"/>
      <c r="T11" s="95"/>
    </row>
    <row r="12" spans="1:20" ht="15" customHeight="1">
      <c r="A12" s="63"/>
      <c r="B12" s="97"/>
      <c r="C12" s="220" t="s">
        <v>82</v>
      </c>
      <c r="D12" s="138"/>
      <c r="E12" s="138"/>
      <c r="F12" s="138"/>
      <c r="G12" s="138"/>
      <c r="H12" s="138"/>
      <c r="I12" s="138"/>
      <c r="J12" s="138"/>
      <c r="K12" s="138"/>
      <c r="L12" s="101" t="str">
        <f t="shared" si="1"/>
        <v>-</v>
      </c>
      <c r="M12" s="63"/>
      <c r="N12" s="230"/>
      <c r="O12" s="95"/>
      <c r="P12" s="95"/>
      <c r="Q12" s="95"/>
      <c r="R12" s="95"/>
      <c r="S12" s="53"/>
      <c r="T12" s="53"/>
    </row>
    <row r="13" spans="1:20" s="115" customFormat="1" ht="15" customHeight="1">
      <c r="A13" s="147"/>
      <c r="B13" s="222"/>
      <c r="C13" s="223" t="s">
        <v>86</v>
      </c>
      <c r="D13" s="224"/>
      <c r="E13" s="224"/>
      <c r="F13" s="224"/>
      <c r="G13" s="224"/>
      <c r="H13" s="224"/>
      <c r="I13" s="224"/>
      <c r="J13" s="224"/>
      <c r="K13" s="224"/>
      <c r="L13" s="225" t="str">
        <f t="shared" si="1"/>
        <v>-</v>
      </c>
      <c r="M13" s="147"/>
      <c r="N13" s="231"/>
      <c r="O13" s="226"/>
      <c r="P13" s="226"/>
      <c r="Q13" s="226"/>
      <c r="R13" s="226"/>
      <c r="S13" s="227"/>
      <c r="T13" s="227"/>
    </row>
    <row r="14" spans="1:20" ht="15" customHeight="1">
      <c r="A14" s="63"/>
      <c r="B14" s="97"/>
      <c r="C14" s="74" t="s">
        <v>83</v>
      </c>
      <c r="D14" s="183"/>
      <c r="E14" s="183"/>
      <c r="F14" s="183"/>
      <c r="G14" s="183"/>
      <c r="H14" s="183"/>
      <c r="I14" s="183"/>
      <c r="J14" s="183"/>
      <c r="K14" s="183"/>
      <c r="L14" s="76"/>
      <c r="M14" s="63"/>
      <c r="N14" s="229"/>
      <c r="O14" s="53"/>
      <c r="P14" s="53"/>
      <c r="Q14" s="53"/>
      <c r="R14" s="53"/>
      <c r="S14" s="53"/>
      <c r="T14" s="53"/>
    </row>
    <row r="15" spans="1:20" ht="15" customHeight="1">
      <c r="A15" s="63"/>
      <c r="B15" s="97"/>
      <c r="C15" s="221" t="s">
        <v>79</v>
      </c>
      <c r="D15" s="138"/>
      <c r="E15" s="138"/>
      <c r="F15" s="138"/>
      <c r="G15" s="138"/>
      <c r="H15" s="138"/>
      <c r="I15" s="138"/>
      <c r="J15" s="138"/>
      <c r="K15" s="138"/>
      <c r="L15" s="101" t="str">
        <f t="shared" ref="L15" si="2">IF(D15=0,"-",(((K15/D15)^(1/7))-1))</f>
        <v>-</v>
      </c>
      <c r="M15" s="63"/>
      <c r="N15" s="229"/>
      <c r="O15" s="53"/>
      <c r="P15" s="53"/>
      <c r="Q15" s="53"/>
      <c r="R15" s="53"/>
      <c r="S15" s="53"/>
      <c r="T15" s="53"/>
    </row>
    <row r="16" spans="1:20" ht="15" customHeight="1">
      <c r="B16" s="97"/>
      <c r="C16" s="221" t="s">
        <v>80</v>
      </c>
      <c r="D16" s="138"/>
      <c r="E16" s="138"/>
      <c r="F16" s="138"/>
      <c r="G16" s="138"/>
      <c r="H16" s="138"/>
      <c r="I16" s="138"/>
      <c r="J16" s="138"/>
      <c r="K16" s="138"/>
      <c r="L16" s="101" t="str">
        <f t="shared" si="1"/>
        <v>-</v>
      </c>
      <c r="M16" s="63"/>
      <c r="N16" s="229"/>
      <c r="O16" s="53"/>
      <c r="P16" s="53"/>
      <c r="Q16" s="53"/>
      <c r="R16" s="53"/>
      <c r="S16" s="53"/>
      <c r="T16" s="53"/>
    </row>
    <row r="17" spans="1:20" ht="15" customHeight="1">
      <c r="B17" s="97"/>
      <c r="C17" s="221" t="s">
        <v>81</v>
      </c>
      <c r="D17" s="138"/>
      <c r="E17" s="138"/>
      <c r="F17" s="138"/>
      <c r="G17" s="138"/>
      <c r="H17" s="138"/>
      <c r="I17" s="138"/>
      <c r="J17" s="138"/>
      <c r="K17" s="138"/>
      <c r="L17" s="101" t="str">
        <f t="shared" si="1"/>
        <v>-</v>
      </c>
      <c r="M17" s="63"/>
      <c r="N17" s="232"/>
      <c r="O17" s="53"/>
      <c r="P17" s="53"/>
      <c r="Q17" s="53"/>
      <c r="R17" s="53"/>
      <c r="S17" s="53"/>
      <c r="T17" s="53"/>
    </row>
    <row r="18" spans="1:20" s="115" customFormat="1" ht="15" customHeight="1">
      <c r="A18" s="147"/>
      <c r="B18" s="222"/>
      <c r="C18" s="223" t="s">
        <v>84</v>
      </c>
      <c r="D18" s="224"/>
      <c r="E18" s="224"/>
      <c r="F18" s="224"/>
      <c r="G18" s="224"/>
      <c r="H18" s="224"/>
      <c r="I18" s="224"/>
      <c r="J18" s="224"/>
      <c r="K18" s="224"/>
      <c r="L18" s="225" t="str">
        <f>IF(D18=0,"-",(((K18/D18)^(1/7))-1))</f>
        <v>-</v>
      </c>
      <c r="M18" s="147"/>
      <c r="N18" s="233"/>
      <c r="O18" s="227"/>
      <c r="P18" s="227"/>
      <c r="Q18" s="227"/>
      <c r="R18" s="227"/>
      <c r="S18" s="227"/>
      <c r="T18" s="227"/>
    </row>
    <row r="19" spans="1:20" ht="15" customHeight="1">
      <c r="B19" s="97"/>
      <c r="C19" s="74" t="s">
        <v>78</v>
      </c>
      <c r="D19" s="183"/>
      <c r="E19" s="183"/>
      <c r="F19" s="183"/>
      <c r="G19" s="183"/>
      <c r="H19" s="183"/>
      <c r="I19" s="183"/>
      <c r="J19" s="183"/>
      <c r="K19" s="183"/>
      <c r="L19" s="76"/>
      <c r="N19" s="234"/>
    </row>
    <row r="20" spans="1:20" s="115" customFormat="1" ht="15" customHeight="1">
      <c r="A20" s="54"/>
      <c r="B20" s="222"/>
      <c r="C20" s="223" t="s">
        <v>85</v>
      </c>
      <c r="D20" s="224"/>
      <c r="E20" s="224"/>
      <c r="F20" s="224"/>
      <c r="G20" s="224"/>
      <c r="H20" s="224"/>
      <c r="I20" s="224"/>
      <c r="J20" s="224"/>
      <c r="K20" s="224"/>
      <c r="L20" s="225" t="str">
        <f t="shared" si="1"/>
        <v>-</v>
      </c>
      <c r="N20" s="234"/>
    </row>
    <row r="21" spans="1:20" ht="15" customHeight="1">
      <c r="B21" s="62"/>
      <c r="C21" s="74" t="s">
        <v>89</v>
      </c>
      <c r="D21" s="75">
        <f>D13+D18+D20</f>
        <v>0</v>
      </c>
      <c r="E21" s="75">
        <f t="shared" ref="E21:K21" si="3">E13+E18+E20</f>
        <v>0</v>
      </c>
      <c r="F21" s="75">
        <f t="shared" si="3"/>
        <v>0</v>
      </c>
      <c r="G21" s="75">
        <f t="shared" si="3"/>
        <v>0</v>
      </c>
      <c r="H21" s="75">
        <f t="shared" si="3"/>
        <v>0</v>
      </c>
      <c r="I21" s="75">
        <f t="shared" si="3"/>
        <v>0</v>
      </c>
      <c r="J21" s="75">
        <f t="shared" si="3"/>
        <v>0</v>
      </c>
      <c r="K21" s="75">
        <f t="shared" si="3"/>
        <v>0</v>
      </c>
      <c r="L21" s="76" t="str">
        <f t="shared" si="1"/>
        <v>-</v>
      </c>
    </row>
    <row r="22" spans="1:20" ht="15" customHeight="1">
      <c r="C22" s="91"/>
      <c r="D22" s="64"/>
      <c r="E22" s="64"/>
      <c r="F22" s="64"/>
      <c r="G22" s="64"/>
      <c r="H22" s="64"/>
      <c r="I22" s="64"/>
      <c r="J22" s="64"/>
      <c r="K22" s="64"/>
      <c r="L22" s="93" t="s">
        <v>24</v>
      </c>
    </row>
    <row r="23" spans="1:20" ht="15" customHeight="1">
      <c r="B23" s="65"/>
    </row>
    <row r="24" spans="1:20" ht="15" customHeight="1">
      <c r="D24" s="104"/>
      <c r="E24" s="104"/>
      <c r="F24" s="104"/>
      <c r="G24" s="104"/>
      <c r="H24" s="104"/>
      <c r="I24" s="104"/>
      <c r="J24" s="104"/>
      <c r="K24" s="104"/>
    </row>
    <row r="25" spans="1:20" ht="15" customHeight="1"/>
    <row r="26" spans="1:20" ht="15" customHeight="1">
      <c r="B26" s="66"/>
    </row>
    <row r="27" spans="1:20" ht="15" customHeight="1">
      <c r="B27" s="67"/>
    </row>
    <row r="28" spans="1:20" ht="15" customHeight="1">
      <c r="B28" s="67"/>
    </row>
    <row r="29" spans="1:20" ht="15" customHeight="1">
      <c r="B29" s="67"/>
      <c r="C29" s="58"/>
      <c r="D29" s="58"/>
      <c r="E29" s="58"/>
      <c r="F29" s="58"/>
      <c r="G29" s="58"/>
      <c r="H29" s="58"/>
      <c r="I29" s="58"/>
      <c r="J29" s="58"/>
      <c r="K29" s="58"/>
      <c r="L29" s="58"/>
    </row>
    <row r="30" spans="1:20" ht="15" customHeight="1">
      <c r="C30" s="58"/>
      <c r="D30" s="67"/>
      <c r="E30" s="58"/>
      <c r="F30" s="58"/>
      <c r="G30" s="58"/>
      <c r="H30" s="58"/>
      <c r="I30" s="58"/>
      <c r="J30" s="58"/>
      <c r="K30" s="58"/>
      <c r="L30" s="58"/>
    </row>
    <row r="31" spans="1:20" ht="15" customHeight="1">
      <c r="C31" s="58"/>
      <c r="D31" s="67"/>
      <c r="E31" s="58"/>
      <c r="F31" s="58"/>
      <c r="G31" s="58"/>
      <c r="H31" s="58"/>
      <c r="I31" s="58"/>
      <c r="J31" s="58"/>
      <c r="K31" s="58"/>
      <c r="L31" s="58"/>
    </row>
    <row r="32" spans="1:20" ht="15" customHeight="1">
      <c r="C32" s="58"/>
      <c r="D32" s="58"/>
      <c r="E32" s="58"/>
      <c r="F32" s="58"/>
      <c r="G32" s="58"/>
      <c r="H32" s="58"/>
      <c r="I32" s="58"/>
      <c r="J32" s="58"/>
      <c r="K32" s="58"/>
      <c r="L32" s="58"/>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 ht="15" customHeight="1">
      <c r="B49" s="62"/>
    </row>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row r="58" spans="2:2" ht="15" customHeight="1"/>
    <row r="59" spans="2:2" ht="15" customHeight="1"/>
    <row r="60" spans="2:2" ht="15" customHeight="1"/>
    <row r="61" spans="2:2" ht="15" customHeight="1"/>
    <row r="62" spans="2:2" ht="15" customHeight="1"/>
    <row r="63" spans="2:2" ht="15" customHeight="1"/>
    <row r="64" spans="2:2" ht="15" customHeight="1"/>
    <row r="69" spans="4:4">
      <c r="D69" s="83"/>
    </row>
  </sheetData>
  <mergeCells count="1">
    <mergeCell ref="C3:L3"/>
  </mergeCells>
  <hyperlinks>
    <hyperlink ref="L1" location="Index!A1" display="Index" xr:uid="{5C2FD10B-F83B-4E10-8395-17CEEDC8376B}"/>
  </hyperlinks>
  <pageMargins left="0.75" right="0.75" top="1" bottom="1" header="0.5" footer="0.5"/>
  <pageSetup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00B050"/>
  </sheetPr>
  <dimension ref="A1:M74"/>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A2" s="133"/>
      <c r="B2" s="172"/>
      <c r="C2" s="60"/>
      <c r="D2" s="60"/>
      <c r="E2" s="60"/>
      <c r="F2" s="60"/>
      <c r="G2" s="60"/>
      <c r="H2" s="60"/>
      <c r="I2" s="60"/>
      <c r="J2" s="60"/>
      <c r="K2" s="60"/>
      <c r="L2" s="60"/>
      <c r="M2" s="61"/>
    </row>
    <row r="3" spans="1:13" ht="18" customHeight="1">
      <c r="A3" s="133"/>
      <c r="B3" s="172"/>
      <c r="C3" s="244" t="str">
        <f>CONCATENATE(Index!C11," ",Index!D11)</f>
        <v>Table 2.1 Forward Collision Warning Systems</v>
      </c>
      <c r="D3" s="244"/>
      <c r="E3" s="244"/>
      <c r="F3" s="244"/>
      <c r="G3" s="244"/>
      <c r="H3" s="244"/>
      <c r="I3" s="244"/>
      <c r="J3" s="244"/>
      <c r="K3" s="244"/>
      <c r="L3" s="244"/>
      <c r="M3" s="58"/>
    </row>
    <row r="4" spans="1:13" s="63" customFormat="1"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row>
    <row r="5" spans="1:13" s="63" customFormat="1" ht="15" customHeight="1">
      <c r="A5" s="133"/>
      <c r="B5" s="172"/>
      <c r="C5" s="71" t="s">
        <v>1</v>
      </c>
      <c r="D5" s="188"/>
      <c r="E5" s="188"/>
      <c r="F5" s="188"/>
      <c r="G5" s="188"/>
      <c r="H5" s="188"/>
      <c r="I5" s="188"/>
      <c r="J5" s="188"/>
      <c r="K5" s="188"/>
      <c r="L5" s="73"/>
    </row>
    <row r="6" spans="1:13" s="63" customFormat="1" ht="15" customHeight="1">
      <c r="A6" s="133"/>
      <c r="B6" s="172"/>
      <c r="C6" s="82" t="s">
        <v>10</v>
      </c>
      <c r="D6" s="99"/>
      <c r="E6" s="99"/>
      <c r="F6" s="99"/>
      <c r="G6" s="99"/>
      <c r="H6" s="99"/>
      <c r="I6" s="99"/>
      <c r="J6" s="99"/>
      <c r="K6" s="99"/>
      <c r="L6" s="101"/>
      <c r="M6" s="144"/>
    </row>
    <row r="7" spans="1:13" s="63" customFormat="1" ht="15" customHeight="1">
      <c r="A7" s="133"/>
      <c r="B7" s="172"/>
      <c r="C7" s="82" t="s">
        <v>23</v>
      </c>
      <c r="D7" s="98"/>
      <c r="E7" s="98"/>
      <c r="F7" s="98"/>
      <c r="G7" s="98"/>
      <c r="H7" s="98"/>
      <c r="I7" s="98"/>
      <c r="J7" s="98"/>
      <c r="K7" s="98"/>
      <c r="L7" s="101" t="str">
        <f>IF(D7=0,"-",(((K7/D7)^(1/7))-1))</f>
        <v>-</v>
      </c>
    </row>
    <row r="8" spans="1:13" s="63" customFormat="1" ht="15" customHeight="1">
      <c r="A8" s="133"/>
      <c r="B8" s="172"/>
      <c r="C8" s="74" t="s">
        <v>4</v>
      </c>
      <c r="D8" s="183"/>
      <c r="E8" s="183"/>
      <c r="F8" s="183"/>
      <c r="G8" s="183"/>
      <c r="H8" s="183"/>
      <c r="I8" s="183"/>
      <c r="J8" s="183"/>
      <c r="K8" s="183"/>
      <c r="L8" s="76"/>
    </row>
    <row r="9" spans="1:13" s="63" customFormat="1" ht="15" customHeight="1">
      <c r="A9" s="133"/>
      <c r="B9" s="172"/>
      <c r="C9" s="82" t="s">
        <v>10</v>
      </c>
      <c r="D9" s="99"/>
      <c r="E9" s="99"/>
      <c r="F9" s="99"/>
      <c r="G9" s="99"/>
      <c r="H9" s="99"/>
      <c r="I9" s="99"/>
      <c r="J9" s="99"/>
      <c r="K9" s="99"/>
      <c r="L9" s="101"/>
    </row>
    <row r="10" spans="1:13" s="63" customFormat="1" ht="15" customHeight="1">
      <c r="A10" s="133"/>
      <c r="B10" s="172"/>
      <c r="C10" s="82" t="s">
        <v>23</v>
      </c>
      <c r="D10" s="98"/>
      <c r="E10" s="98"/>
      <c r="F10" s="98"/>
      <c r="G10" s="98"/>
      <c r="H10" s="98"/>
      <c r="I10" s="98"/>
      <c r="J10" s="98"/>
      <c r="K10" s="98"/>
      <c r="L10" s="101" t="str">
        <f>IF(D10=0,"-",(((K10/D10)^(1/7))-1))</f>
        <v>-</v>
      </c>
    </row>
    <row r="11" spans="1:13" s="63" customFormat="1" ht="15" customHeight="1">
      <c r="A11" s="133"/>
      <c r="B11" s="172"/>
      <c r="C11" s="74" t="s">
        <v>5</v>
      </c>
      <c r="D11" s="89"/>
      <c r="E11" s="89"/>
      <c r="F11" s="89"/>
      <c r="G11" s="89"/>
      <c r="H11" s="89"/>
      <c r="I11" s="89"/>
      <c r="J11" s="89"/>
      <c r="K11" s="89"/>
      <c r="L11" s="76"/>
    </row>
    <row r="12" spans="1:13" s="63" customFormat="1" ht="15" customHeight="1">
      <c r="A12" s="133"/>
      <c r="B12" s="172"/>
      <c r="C12" s="82" t="s">
        <v>10</v>
      </c>
      <c r="D12" s="99"/>
      <c r="E12" s="99"/>
      <c r="F12" s="99"/>
      <c r="G12" s="99"/>
      <c r="H12" s="99"/>
      <c r="I12" s="99"/>
      <c r="J12" s="99"/>
      <c r="K12" s="99"/>
      <c r="L12" s="101"/>
    </row>
    <row r="13" spans="1:13" s="63" customFormat="1" ht="15" customHeight="1">
      <c r="A13" s="133"/>
      <c r="B13" s="172"/>
      <c r="C13" s="82" t="s">
        <v>23</v>
      </c>
      <c r="D13" s="98"/>
      <c r="E13" s="98"/>
      <c r="F13" s="98"/>
      <c r="G13" s="98"/>
      <c r="H13" s="98"/>
      <c r="I13" s="98"/>
      <c r="J13" s="98"/>
      <c r="K13" s="98"/>
      <c r="L13" s="101" t="str">
        <f>IF(D13=0,"-",(((K13/D13)^(1/7))-1))</f>
        <v>-</v>
      </c>
    </row>
    <row r="14" spans="1:13" s="63" customFormat="1" ht="15" customHeight="1">
      <c r="A14" s="133"/>
      <c r="B14" s="172"/>
      <c r="C14" s="74" t="s">
        <v>6</v>
      </c>
      <c r="D14" s="89"/>
      <c r="E14" s="89"/>
      <c r="F14" s="89"/>
      <c r="G14" s="89"/>
      <c r="H14" s="89"/>
      <c r="I14" s="89"/>
      <c r="J14" s="89"/>
      <c r="K14" s="89"/>
      <c r="L14" s="76"/>
    </row>
    <row r="15" spans="1:13" s="63" customFormat="1" ht="15" customHeight="1">
      <c r="A15" s="133"/>
      <c r="B15" s="172"/>
      <c r="C15" s="82" t="s">
        <v>10</v>
      </c>
      <c r="D15" s="99"/>
      <c r="E15" s="99"/>
      <c r="F15" s="99"/>
      <c r="G15" s="99"/>
      <c r="H15" s="99"/>
      <c r="I15" s="99"/>
      <c r="J15" s="99"/>
      <c r="K15" s="99"/>
      <c r="L15" s="101"/>
    </row>
    <row r="16" spans="1:13" s="63" customFormat="1" ht="15" customHeight="1">
      <c r="A16" s="133"/>
      <c r="B16" s="172"/>
      <c r="C16" s="82" t="s">
        <v>23</v>
      </c>
      <c r="D16" s="98"/>
      <c r="E16" s="98"/>
      <c r="F16" s="98"/>
      <c r="G16" s="98"/>
      <c r="H16" s="98"/>
      <c r="I16" s="98"/>
      <c r="J16" s="98"/>
      <c r="K16" s="98"/>
      <c r="L16" s="101" t="str">
        <f>IF(D16=0,"-",(((K16/D16)^(1/7))-1))</f>
        <v>-</v>
      </c>
    </row>
    <row r="17" spans="1:12" s="63" customFormat="1" ht="15" customHeight="1">
      <c r="A17" s="133"/>
      <c r="B17" s="172"/>
      <c r="C17" s="74" t="s">
        <v>7</v>
      </c>
      <c r="D17" s="89"/>
      <c r="E17" s="89"/>
      <c r="F17" s="89"/>
      <c r="G17" s="89"/>
      <c r="H17" s="89"/>
      <c r="I17" s="89"/>
      <c r="J17" s="89"/>
      <c r="K17" s="89"/>
      <c r="L17" s="76"/>
    </row>
    <row r="18" spans="1:12" s="63" customFormat="1" ht="15" customHeight="1">
      <c r="A18" s="133"/>
      <c r="B18" s="172"/>
      <c r="C18" s="82" t="s">
        <v>10</v>
      </c>
      <c r="D18" s="99"/>
      <c r="E18" s="99"/>
      <c r="F18" s="99"/>
      <c r="G18" s="99"/>
      <c r="H18" s="99"/>
      <c r="I18" s="99"/>
      <c r="J18" s="99"/>
      <c r="K18" s="99"/>
      <c r="L18" s="101"/>
    </row>
    <row r="19" spans="1:12" s="63" customFormat="1" ht="15" customHeight="1">
      <c r="A19" s="133"/>
      <c r="B19" s="172"/>
      <c r="C19" s="82" t="s">
        <v>23</v>
      </c>
      <c r="D19" s="98"/>
      <c r="E19" s="98"/>
      <c r="F19" s="98"/>
      <c r="G19" s="98"/>
      <c r="H19" s="98"/>
      <c r="I19" s="98"/>
      <c r="J19" s="98"/>
      <c r="K19" s="98"/>
      <c r="L19" s="101" t="str">
        <f>IF(D19=0,"-",(((K19/D19)^(1/7))-1))</f>
        <v>-</v>
      </c>
    </row>
    <row r="20" spans="1:12" s="63" customFormat="1" ht="15" customHeight="1">
      <c r="A20" s="133"/>
      <c r="B20" s="172"/>
      <c r="C20" s="74" t="s">
        <v>8</v>
      </c>
      <c r="D20" s="89"/>
      <c r="E20" s="89"/>
      <c r="F20" s="89"/>
      <c r="G20" s="89"/>
      <c r="H20" s="89"/>
      <c r="I20" s="89"/>
      <c r="J20" s="89"/>
      <c r="K20" s="89"/>
      <c r="L20" s="75"/>
    </row>
    <row r="21" spans="1:12" s="63" customFormat="1" ht="15" customHeight="1">
      <c r="A21" s="54"/>
      <c r="B21" s="62"/>
      <c r="C21" s="82" t="s">
        <v>10</v>
      </c>
      <c r="D21" s="99"/>
      <c r="E21" s="99"/>
      <c r="F21" s="99"/>
      <c r="G21" s="99"/>
      <c r="H21" s="99"/>
      <c r="I21" s="99"/>
      <c r="J21" s="99"/>
      <c r="K21" s="99"/>
      <c r="L21" s="101"/>
    </row>
    <row r="22" spans="1:12" s="63" customFormat="1" ht="15" customHeight="1">
      <c r="A22" s="54"/>
      <c r="B22" s="62"/>
      <c r="C22" s="82" t="s">
        <v>23</v>
      </c>
      <c r="D22" s="98"/>
      <c r="E22" s="98"/>
      <c r="F22" s="98"/>
      <c r="G22" s="98"/>
      <c r="H22" s="98"/>
      <c r="I22" s="98"/>
      <c r="J22" s="98"/>
      <c r="K22" s="98"/>
      <c r="L22" s="101" t="str">
        <f>IF(D22=0,"-",(((K22/D22)^(1/7))-1))</f>
        <v>-</v>
      </c>
    </row>
    <row r="23" spans="1:12" ht="15" customHeight="1">
      <c r="B23" s="62"/>
      <c r="C23" s="74" t="s">
        <v>11</v>
      </c>
      <c r="D23" s="75"/>
      <c r="E23" s="75"/>
      <c r="F23" s="75"/>
      <c r="G23" s="75"/>
      <c r="H23" s="75"/>
      <c r="I23" s="75"/>
      <c r="J23" s="75"/>
      <c r="K23" s="75"/>
      <c r="L23" s="76"/>
    </row>
    <row r="24" spans="1:12" ht="15" customHeight="1">
      <c r="B24" s="62"/>
      <c r="C24" s="74" t="s">
        <v>10</v>
      </c>
      <c r="D24" s="89"/>
      <c r="E24" s="89"/>
      <c r="F24" s="89"/>
      <c r="G24" s="89"/>
      <c r="H24" s="89"/>
      <c r="I24" s="89"/>
      <c r="J24" s="89"/>
      <c r="K24" s="89"/>
      <c r="L24" s="76"/>
    </row>
    <row r="25" spans="1:12" ht="15" customHeight="1">
      <c r="B25" s="62"/>
      <c r="C25" s="74" t="s">
        <v>23</v>
      </c>
      <c r="D25" s="75"/>
      <c r="E25" s="75"/>
      <c r="F25" s="75"/>
      <c r="G25" s="75"/>
      <c r="H25" s="75"/>
      <c r="I25" s="75"/>
      <c r="J25" s="75"/>
      <c r="K25" s="75"/>
      <c r="L25" s="90" t="str">
        <f>IF(D25=0,"-",(((K25/D25)^(1/7))-1))</f>
        <v>-</v>
      </c>
    </row>
    <row r="26" spans="1:12" s="181" customFormat="1" ht="25.5" customHeight="1">
      <c r="B26" s="178"/>
      <c r="C26" s="219"/>
      <c r="D26" s="206"/>
      <c r="E26" s="206"/>
      <c r="F26" s="206"/>
      <c r="G26" s="206"/>
      <c r="H26" s="206"/>
      <c r="I26" s="206"/>
      <c r="J26" s="206"/>
      <c r="K26" s="179"/>
      <c r="L26" s="180" t="s">
        <v>24</v>
      </c>
    </row>
    <row r="27" spans="1:12" ht="15" customHeight="1">
      <c r="B27" s="62"/>
    </row>
    <row r="28" spans="1:12" ht="15" customHeight="1"/>
    <row r="29" spans="1:12" ht="15" customHeight="1"/>
    <row r="30" spans="1:12" ht="15" customHeight="1"/>
    <row r="31" spans="1:12" ht="15" customHeight="1">
      <c r="B31" s="65"/>
    </row>
    <row r="32" spans="1:12" ht="15" customHeight="1"/>
    <row r="33" spans="2:12" ht="15" customHeight="1"/>
    <row r="34" spans="2:12" ht="15" customHeight="1">
      <c r="B34" s="66"/>
      <c r="C34" s="58"/>
      <c r="D34" s="58"/>
      <c r="E34" s="58"/>
      <c r="F34" s="58"/>
      <c r="G34" s="58"/>
      <c r="H34" s="58"/>
      <c r="I34" s="58"/>
      <c r="J34" s="58"/>
      <c r="K34" s="58"/>
      <c r="L34" s="58"/>
    </row>
    <row r="35" spans="2:12" ht="15" customHeight="1">
      <c r="B35" s="67"/>
      <c r="C35" s="58"/>
      <c r="D35" s="67"/>
      <c r="E35" s="58"/>
      <c r="F35" s="58"/>
      <c r="G35" s="58"/>
      <c r="H35" s="58"/>
      <c r="I35" s="58"/>
      <c r="J35" s="58"/>
      <c r="K35" s="58"/>
      <c r="L35" s="58"/>
    </row>
    <row r="36" spans="2:12" ht="15" customHeight="1">
      <c r="B36" s="67"/>
      <c r="C36" s="58"/>
      <c r="D36" s="67"/>
      <c r="E36" s="58"/>
      <c r="F36" s="58"/>
      <c r="G36" s="58"/>
      <c r="H36" s="58"/>
      <c r="I36" s="58"/>
      <c r="J36" s="58"/>
      <c r="K36" s="58"/>
      <c r="L36" s="58"/>
    </row>
    <row r="37" spans="2:12" ht="15" customHeight="1">
      <c r="B37" s="67"/>
      <c r="C37" s="58"/>
      <c r="D37" s="58"/>
      <c r="E37" s="58"/>
      <c r="F37" s="58"/>
      <c r="G37" s="58"/>
      <c r="H37" s="58"/>
      <c r="I37" s="58"/>
      <c r="J37" s="58"/>
      <c r="K37" s="58"/>
      <c r="L37" s="58"/>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2"/>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83"/>
    </row>
  </sheetData>
  <mergeCells count="1">
    <mergeCell ref="C3:L3"/>
  </mergeCells>
  <hyperlinks>
    <hyperlink ref="L1" location="Index!A1" display="Index" xr:uid="{00000000-0004-0000-1F00-000000000000}"/>
  </hyperlinks>
  <pageMargins left="0.75" right="0.75" top="1" bottom="1" header="0.5" footer="0.5"/>
  <pageSetup scale="90" orientation="portrait" r:id="rId1"/>
  <headerFooter alignWithMargins="0"/>
  <colBreaks count="1" manualBreakCount="1">
    <brk id="12" max="5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tabColor rgb="FF00B050"/>
  </sheetPr>
  <dimension ref="A1:M73"/>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A2" s="133"/>
      <c r="B2" s="172"/>
      <c r="C2" s="60"/>
      <c r="D2" s="60"/>
      <c r="E2" s="60"/>
      <c r="F2" s="60"/>
      <c r="G2" s="60"/>
      <c r="H2" s="60"/>
      <c r="I2" s="60"/>
      <c r="J2" s="60"/>
      <c r="K2" s="60"/>
      <c r="L2" s="61"/>
    </row>
    <row r="3" spans="1:13" s="63" customFormat="1" ht="18" customHeight="1">
      <c r="A3" s="133"/>
      <c r="B3" s="172"/>
      <c r="C3" s="244" t="str">
        <f>CONCATENATE(Index!C12," ",Index!D12)</f>
        <v>Table 2.2 Automatic Emergency Braking Systems - Inter-Urban</v>
      </c>
      <c r="D3" s="244"/>
      <c r="E3" s="244"/>
      <c r="F3" s="244"/>
      <c r="G3" s="244"/>
      <c r="H3" s="244"/>
      <c r="I3" s="244"/>
      <c r="J3" s="244"/>
      <c r="K3" s="244"/>
      <c r="L3" s="244"/>
      <c r="M3" s="95"/>
    </row>
    <row r="4" spans="1:13" s="63" customFormat="1"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M4" s="118"/>
    </row>
    <row r="5" spans="1:13" s="63" customFormat="1" ht="15" customHeight="1">
      <c r="A5" s="133"/>
      <c r="B5" s="172"/>
      <c r="C5" s="71" t="s">
        <v>1</v>
      </c>
      <c r="D5" s="188"/>
      <c r="E5" s="188"/>
      <c r="F5" s="188"/>
      <c r="G5" s="188"/>
      <c r="H5" s="188"/>
      <c r="I5" s="188"/>
      <c r="J5" s="188"/>
      <c r="K5" s="188"/>
      <c r="L5" s="73"/>
      <c r="M5" s="118"/>
    </row>
    <row r="6" spans="1:13" s="63" customFormat="1" ht="15" customHeight="1">
      <c r="A6" s="133"/>
      <c r="B6" s="172"/>
      <c r="C6" s="82" t="s">
        <v>10</v>
      </c>
      <c r="D6" s="99"/>
      <c r="E6" s="99"/>
      <c r="F6" s="99"/>
      <c r="G6" s="99"/>
      <c r="H6" s="99"/>
      <c r="I6" s="99"/>
      <c r="J6" s="99"/>
      <c r="K6" s="99"/>
      <c r="L6" s="101"/>
      <c r="M6" s="144"/>
    </row>
    <row r="7" spans="1:13" s="63" customFormat="1" ht="15" customHeight="1">
      <c r="A7" s="133"/>
      <c r="B7" s="172"/>
      <c r="C7" s="82" t="s">
        <v>23</v>
      </c>
      <c r="D7" s="98"/>
      <c r="E7" s="98"/>
      <c r="F7" s="98"/>
      <c r="G7" s="98"/>
      <c r="H7" s="98"/>
      <c r="I7" s="98"/>
      <c r="J7" s="98"/>
      <c r="K7" s="98"/>
      <c r="L7" s="101" t="str">
        <f>IF(D7=0,"-",(((K7/D7)^(1/7))-1))</f>
        <v>-</v>
      </c>
      <c r="M7" s="159"/>
    </row>
    <row r="8" spans="1:13" s="63" customFormat="1" ht="15" customHeight="1">
      <c r="A8" s="133"/>
      <c r="B8" s="172"/>
      <c r="C8" s="74" t="s">
        <v>4</v>
      </c>
      <c r="D8" s="183"/>
      <c r="E8" s="183"/>
      <c r="F8" s="183"/>
      <c r="G8" s="183"/>
      <c r="H8" s="183"/>
      <c r="I8" s="183"/>
      <c r="J8" s="183"/>
      <c r="K8" s="183"/>
      <c r="L8" s="76"/>
      <c r="M8" s="159"/>
    </row>
    <row r="9" spans="1:13" s="63" customFormat="1" ht="15" customHeight="1">
      <c r="A9" s="133"/>
      <c r="B9" s="172"/>
      <c r="C9" s="82" t="s">
        <v>10</v>
      </c>
      <c r="D9" s="99"/>
      <c r="E9" s="99"/>
      <c r="F9" s="99"/>
      <c r="G9" s="99"/>
      <c r="H9" s="99"/>
      <c r="I9" s="99"/>
      <c r="J9" s="99"/>
      <c r="K9" s="99"/>
      <c r="L9" s="101"/>
      <c r="M9" s="159"/>
    </row>
    <row r="10" spans="1:13" s="63" customFormat="1" ht="15" customHeight="1">
      <c r="A10" s="133"/>
      <c r="B10" s="172"/>
      <c r="C10" s="82" t="s">
        <v>23</v>
      </c>
      <c r="D10" s="98"/>
      <c r="E10" s="98"/>
      <c r="F10" s="98"/>
      <c r="G10" s="98"/>
      <c r="H10" s="98"/>
      <c r="I10" s="98"/>
      <c r="J10" s="98"/>
      <c r="K10" s="98"/>
      <c r="L10" s="101" t="str">
        <f>IF(D10=0,"-",(((K10/D10)^(1/7))-1))</f>
        <v>-</v>
      </c>
      <c r="M10" s="95"/>
    </row>
    <row r="11" spans="1:13" s="63" customFormat="1" ht="15" customHeight="1">
      <c r="A11" s="133"/>
      <c r="B11" s="172"/>
      <c r="C11" s="74" t="s">
        <v>5</v>
      </c>
      <c r="D11" s="89"/>
      <c r="E11" s="89"/>
      <c r="F11" s="89"/>
      <c r="G11" s="89"/>
      <c r="H11" s="89"/>
      <c r="I11" s="89"/>
      <c r="J11" s="89"/>
      <c r="K11" s="89"/>
      <c r="L11" s="76"/>
      <c r="M11" s="159"/>
    </row>
    <row r="12" spans="1:13" s="63" customFormat="1" ht="15" customHeight="1">
      <c r="A12" s="133"/>
      <c r="B12" s="172"/>
      <c r="C12" s="82" t="s">
        <v>10</v>
      </c>
      <c r="D12" s="99"/>
      <c r="E12" s="99"/>
      <c r="F12" s="99"/>
      <c r="G12" s="99"/>
      <c r="H12" s="99"/>
      <c r="I12" s="99"/>
      <c r="J12" s="99"/>
      <c r="K12" s="99"/>
      <c r="L12" s="101"/>
      <c r="M12" s="159"/>
    </row>
    <row r="13" spans="1:13" s="63" customFormat="1" ht="15" customHeight="1">
      <c r="A13" s="133"/>
      <c r="B13" s="172"/>
      <c r="C13" s="82" t="s">
        <v>23</v>
      </c>
      <c r="D13" s="98"/>
      <c r="E13" s="98"/>
      <c r="F13" s="98"/>
      <c r="G13" s="98"/>
      <c r="H13" s="98"/>
      <c r="I13" s="98"/>
      <c r="J13" s="98"/>
      <c r="K13" s="98"/>
      <c r="L13" s="101" t="str">
        <f>IF(D13=0,"-",(((K13/D13)^(1/7))-1))</f>
        <v>-</v>
      </c>
      <c r="M13" s="159"/>
    </row>
    <row r="14" spans="1:13" s="63" customFormat="1" ht="15" customHeight="1">
      <c r="A14" s="133"/>
      <c r="B14" s="172"/>
      <c r="C14" s="74" t="s">
        <v>6</v>
      </c>
      <c r="D14" s="89"/>
      <c r="E14" s="89"/>
      <c r="F14" s="89"/>
      <c r="G14" s="89"/>
      <c r="H14" s="89"/>
      <c r="I14" s="89"/>
      <c r="J14" s="89"/>
      <c r="K14" s="89"/>
      <c r="L14" s="76"/>
      <c r="M14" s="158"/>
    </row>
    <row r="15" spans="1:13" s="63" customFormat="1" ht="15" customHeight="1">
      <c r="A15" s="133"/>
      <c r="B15" s="172"/>
      <c r="C15" s="82" t="s">
        <v>10</v>
      </c>
      <c r="D15" s="99"/>
      <c r="E15" s="99"/>
      <c r="F15" s="99"/>
      <c r="G15" s="99"/>
      <c r="H15" s="99"/>
      <c r="I15" s="99"/>
      <c r="J15" s="99"/>
      <c r="K15" s="99"/>
      <c r="L15" s="101"/>
      <c r="M15" s="158"/>
    </row>
    <row r="16" spans="1:13" s="63" customFormat="1" ht="15" customHeight="1">
      <c r="A16" s="133"/>
      <c r="B16" s="172"/>
      <c r="C16" s="82" t="s">
        <v>23</v>
      </c>
      <c r="D16" s="98"/>
      <c r="E16" s="98"/>
      <c r="F16" s="98"/>
      <c r="G16" s="98"/>
      <c r="H16" s="98"/>
      <c r="I16" s="98"/>
      <c r="J16" s="98"/>
      <c r="K16" s="98"/>
      <c r="L16" s="101" t="str">
        <f>IF(D16=0,"-",(((K16/D16)^(1/7))-1))</f>
        <v>-</v>
      </c>
      <c r="M16" s="158"/>
    </row>
    <row r="17" spans="1:13" s="63" customFormat="1" ht="15" customHeight="1">
      <c r="A17" s="133"/>
      <c r="B17" s="172"/>
      <c r="C17" s="74" t="s">
        <v>7</v>
      </c>
      <c r="D17" s="89"/>
      <c r="E17" s="89"/>
      <c r="F17" s="89"/>
      <c r="G17" s="89"/>
      <c r="H17" s="89"/>
      <c r="I17" s="89"/>
      <c r="J17" s="89"/>
      <c r="K17" s="89"/>
      <c r="L17" s="76"/>
      <c r="M17" s="158"/>
    </row>
    <row r="18" spans="1:13" s="63" customFormat="1" ht="15" customHeight="1">
      <c r="A18" s="133"/>
      <c r="B18" s="172"/>
      <c r="C18" s="82" t="s">
        <v>10</v>
      </c>
      <c r="D18" s="99"/>
      <c r="E18" s="99"/>
      <c r="F18" s="99"/>
      <c r="G18" s="99"/>
      <c r="H18" s="99"/>
      <c r="I18" s="99"/>
      <c r="J18" s="99"/>
      <c r="K18" s="99"/>
      <c r="L18" s="101"/>
      <c r="M18" s="95"/>
    </row>
    <row r="19" spans="1:13" s="63" customFormat="1" ht="15" customHeight="1">
      <c r="A19" s="133"/>
      <c r="B19" s="172"/>
      <c r="C19" s="82" t="s">
        <v>23</v>
      </c>
      <c r="D19" s="98"/>
      <c r="E19" s="98"/>
      <c r="F19" s="98"/>
      <c r="G19" s="98"/>
      <c r="H19" s="98"/>
      <c r="I19" s="98"/>
      <c r="J19" s="98"/>
      <c r="K19" s="98"/>
      <c r="L19" s="101" t="str">
        <f>IF(D19=0,"-",(((K19/D19)^(1/7))-1))</f>
        <v>-</v>
      </c>
      <c r="M19" s="160"/>
    </row>
    <row r="20" spans="1:13" s="63" customFormat="1" ht="15" customHeight="1">
      <c r="A20" s="133"/>
      <c r="B20" s="172"/>
      <c r="C20" s="74" t="s">
        <v>8</v>
      </c>
      <c r="D20" s="89"/>
      <c r="E20" s="89"/>
      <c r="F20" s="89"/>
      <c r="G20" s="89"/>
      <c r="H20" s="89"/>
      <c r="I20" s="89"/>
      <c r="J20" s="89"/>
      <c r="K20" s="89"/>
      <c r="L20" s="76"/>
      <c r="M20" s="160"/>
    </row>
    <row r="21" spans="1:13" s="63" customFormat="1" ht="15" customHeight="1">
      <c r="A21" s="54"/>
      <c r="B21" s="62"/>
      <c r="C21" s="82" t="s">
        <v>10</v>
      </c>
      <c r="D21" s="99"/>
      <c r="E21" s="99"/>
      <c r="F21" s="99"/>
      <c r="G21" s="99"/>
      <c r="H21" s="99"/>
      <c r="I21" s="99"/>
      <c r="J21" s="99"/>
      <c r="K21" s="99"/>
      <c r="L21" s="101"/>
      <c r="M21" s="160"/>
    </row>
    <row r="22" spans="1:13" s="63" customFormat="1" ht="15" customHeight="1">
      <c r="A22" s="54"/>
      <c r="B22" s="62"/>
      <c r="C22" s="82" t="s">
        <v>23</v>
      </c>
      <c r="D22" s="98"/>
      <c r="E22" s="98"/>
      <c r="F22" s="98"/>
      <c r="G22" s="98"/>
      <c r="H22" s="98"/>
      <c r="I22" s="98"/>
      <c r="J22" s="98"/>
      <c r="K22" s="98"/>
      <c r="L22" s="101" t="str">
        <f>IF(D22=0,"-",(((K22/D22)^(1/7))-1))</f>
        <v>-</v>
      </c>
      <c r="M22" s="160"/>
    </row>
    <row r="23" spans="1:13" s="63" customFormat="1" ht="15" customHeight="1">
      <c r="A23" s="54"/>
      <c r="B23" s="62"/>
      <c r="C23" s="74" t="s">
        <v>11</v>
      </c>
      <c r="D23" s="75"/>
      <c r="E23" s="75"/>
      <c r="F23" s="75"/>
      <c r="G23" s="75"/>
      <c r="H23" s="75"/>
      <c r="I23" s="75"/>
      <c r="J23" s="75"/>
      <c r="K23" s="75"/>
      <c r="L23" s="76"/>
      <c r="M23" s="160"/>
    </row>
    <row r="24" spans="1:13" s="63" customFormat="1" ht="15" customHeight="1">
      <c r="A24" s="54"/>
      <c r="B24" s="62"/>
      <c r="C24" s="74" t="s">
        <v>10</v>
      </c>
      <c r="D24" s="89"/>
      <c r="E24" s="89"/>
      <c r="F24" s="89"/>
      <c r="G24" s="89"/>
      <c r="H24" s="89"/>
      <c r="I24" s="89"/>
      <c r="J24" s="89"/>
      <c r="K24" s="89"/>
      <c r="L24" s="76"/>
      <c r="M24" s="160"/>
    </row>
    <row r="25" spans="1:13" s="63" customFormat="1" ht="15" customHeight="1">
      <c r="A25" s="54"/>
      <c r="B25" s="62"/>
      <c r="C25" s="74" t="s">
        <v>23</v>
      </c>
      <c r="D25" s="75"/>
      <c r="E25" s="75"/>
      <c r="F25" s="75"/>
      <c r="G25" s="75"/>
      <c r="H25" s="75"/>
      <c r="I25" s="75"/>
      <c r="J25" s="75"/>
      <c r="K25" s="75"/>
      <c r="L25" s="90" t="str">
        <f>IF(D25=0,"-",(((K25/D25)^(1/7))-1))</f>
        <v>-</v>
      </c>
      <c r="M25" s="160"/>
    </row>
    <row r="26" spans="1:13" s="191" customFormat="1" ht="25.5" customHeight="1">
      <c r="A26" s="181"/>
      <c r="B26" s="178"/>
      <c r="C26" s="219"/>
      <c r="D26" s="206"/>
      <c r="E26" s="206"/>
      <c r="F26" s="206"/>
      <c r="G26" s="206"/>
      <c r="H26" s="206"/>
      <c r="I26" s="206"/>
      <c r="J26" s="206"/>
      <c r="K26" s="179"/>
      <c r="L26" s="180" t="s">
        <v>24</v>
      </c>
      <c r="M26" s="194"/>
    </row>
    <row r="27" spans="1:13" s="63" customFormat="1" ht="15" customHeight="1">
      <c r="A27" s="54"/>
      <c r="B27" s="54"/>
      <c r="C27" s="54"/>
      <c r="D27" s="54"/>
      <c r="E27" s="54"/>
      <c r="F27" s="54"/>
      <c r="G27" s="54"/>
      <c r="H27" s="54"/>
      <c r="I27" s="54"/>
      <c r="J27" s="54"/>
      <c r="K27" s="54"/>
    </row>
    <row r="28" spans="1:13" s="63" customFormat="1" ht="15" customHeight="1">
      <c r="A28" s="54"/>
      <c r="B28" s="54"/>
      <c r="C28" s="54"/>
      <c r="D28" s="54"/>
      <c r="E28" s="54"/>
      <c r="F28" s="54"/>
      <c r="G28" s="54"/>
      <c r="H28" s="54"/>
      <c r="I28" s="54"/>
      <c r="J28" s="54"/>
      <c r="K28" s="54"/>
    </row>
    <row r="29" spans="1:13" s="63" customFormat="1" ht="15" customHeight="1">
      <c r="A29" s="54"/>
      <c r="B29" s="54"/>
      <c r="C29" s="54"/>
      <c r="D29" s="54"/>
      <c r="E29" s="54"/>
      <c r="F29" s="54"/>
      <c r="G29" s="54"/>
      <c r="H29" s="54"/>
      <c r="I29" s="54"/>
      <c r="J29" s="54"/>
      <c r="K29" s="54"/>
    </row>
    <row r="30" spans="1:13" s="63" customFormat="1" ht="15" customHeight="1">
      <c r="A30" s="54"/>
      <c r="B30" s="65"/>
      <c r="C30" s="54"/>
      <c r="D30" s="54"/>
      <c r="E30" s="54"/>
      <c r="F30" s="54"/>
      <c r="G30" s="54"/>
      <c r="H30" s="54"/>
      <c r="I30" s="54"/>
      <c r="J30" s="54"/>
      <c r="K30" s="54"/>
    </row>
    <row r="31" spans="1:13" s="63" customFormat="1" ht="15" customHeight="1">
      <c r="A31" s="54"/>
      <c r="B31" s="54"/>
      <c r="C31" s="54"/>
      <c r="D31" s="54"/>
      <c r="E31" s="54"/>
      <c r="F31" s="54"/>
      <c r="G31" s="54"/>
      <c r="H31" s="54"/>
      <c r="I31" s="54"/>
      <c r="J31" s="54"/>
      <c r="K31" s="54"/>
    </row>
    <row r="32" spans="1:13" s="63" customFormat="1" ht="15" customHeight="1">
      <c r="A32" s="54"/>
      <c r="B32" s="54"/>
      <c r="C32" s="54"/>
      <c r="D32" s="54"/>
      <c r="E32" s="54"/>
      <c r="F32" s="54"/>
      <c r="G32" s="54"/>
      <c r="H32" s="54"/>
      <c r="I32" s="54"/>
      <c r="J32" s="54"/>
      <c r="K32" s="54"/>
    </row>
    <row r="33" spans="1:11" s="63" customFormat="1" ht="15" customHeight="1">
      <c r="A33" s="54"/>
      <c r="B33" s="66"/>
      <c r="C33" s="58"/>
      <c r="D33" s="58"/>
      <c r="E33" s="58"/>
      <c r="F33" s="58"/>
      <c r="G33" s="58"/>
      <c r="H33" s="58"/>
      <c r="I33" s="58"/>
      <c r="J33" s="58"/>
      <c r="K33" s="58"/>
    </row>
    <row r="34" spans="1:11" s="63" customFormat="1" ht="15" customHeight="1">
      <c r="A34" s="54"/>
      <c r="B34" s="67"/>
      <c r="C34" s="58"/>
      <c r="D34" s="67"/>
      <c r="E34" s="58"/>
      <c r="F34" s="58"/>
      <c r="G34" s="58"/>
      <c r="H34" s="58"/>
      <c r="I34" s="58"/>
      <c r="J34" s="58"/>
      <c r="K34" s="58"/>
    </row>
    <row r="35" spans="1:11" s="63" customFormat="1" ht="15" customHeight="1">
      <c r="A35" s="54"/>
      <c r="B35" s="67"/>
      <c r="C35" s="58"/>
      <c r="D35" s="67"/>
      <c r="E35" s="58"/>
      <c r="F35" s="58"/>
      <c r="G35" s="58"/>
      <c r="H35" s="58"/>
      <c r="I35" s="58"/>
      <c r="J35" s="58"/>
      <c r="K35" s="58"/>
    </row>
    <row r="36" spans="1:11" s="63" customFormat="1" ht="15" customHeight="1">
      <c r="A36" s="54"/>
      <c r="B36" s="67"/>
      <c r="C36" s="58"/>
      <c r="D36" s="58"/>
      <c r="E36" s="58"/>
      <c r="F36" s="58"/>
      <c r="G36" s="58"/>
      <c r="H36" s="58"/>
      <c r="I36" s="58"/>
      <c r="J36" s="58"/>
      <c r="K36" s="58"/>
    </row>
    <row r="37" spans="1:11" ht="15" customHeight="1"/>
    <row r="38" spans="1:11" ht="15" customHeight="1"/>
    <row r="39" spans="1:11" ht="15"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c r="B56" s="62"/>
    </row>
    <row r="57" spans="2:2" ht="15" customHeight="1"/>
    <row r="58" spans="2:2" ht="15" customHeight="1"/>
    <row r="73" spans="4:4">
      <c r="D73" s="83"/>
    </row>
  </sheetData>
  <mergeCells count="1">
    <mergeCell ref="C3:L3"/>
  </mergeCells>
  <hyperlinks>
    <hyperlink ref="L1" location="Index!A1" display="Index" xr:uid="{00000000-0004-0000-2000-000000000000}"/>
  </hyperlinks>
  <pageMargins left="0.75" right="0.75" top="1" bottom="1" header="0.5" footer="0.5"/>
  <pageSetup scale="7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tabColor rgb="FF00B050"/>
  </sheetPr>
  <dimension ref="A1:N72"/>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14" width="8.7109375" style="53" customWidth="1"/>
    <col min="15" max="26" width="8.7109375" style="54" customWidth="1"/>
    <col min="27" max="16384" width="9.42578125" style="54"/>
  </cols>
  <sheetData>
    <row r="1" spans="1:14" s="133" customFormat="1" ht="58.2" customHeight="1">
      <c r="B1" s="172"/>
      <c r="C1" s="173"/>
      <c r="F1" s="174"/>
      <c r="L1" s="175" t="s">
        <v>17</v>
      </c>
    </row>
    <row r="2" spans="1:14" ht="18" customHeight="1">
      <c r="A2" s="133"/>
      <c r="B2" s="172"/>
      <c r="C2" s="60"/>
      <c r="D2" s="60"/>
      <c r="E2" s="60"/>
      <c r="F2" s="60"/>
      <c r="G2" s="60"/>
      <c r="H2" s="60"/>
      <c r="I2" s="60"/>
      <c r="J2" s="60"/>
      <c r="K2" s="60"/>
      <c r="L2" s="61"/>
    </row>
    <row r="3" spans="1:14" s="63" customFormat="1" ht="18" customHeight="1">
      <c r="A3" s="133"/>
      <c r="B3" s="172"/>
      <c r="C3" s="244" t="str">
        <f>CONCATENATE(Index!C13," ",Index!D13)</f>
        <v>Table 2.3 Automatic Emergency Braking Systems - Pedestrian</v>
      </c>
      <c r="D3" s="244"/>
      <c r="E3" s="244"/>
      <c r="F3" s="244"/>
      <c r="G3" s="244"/>
      <c r="H3" s="244"/>
      <c r="I3" s="244"/>
      <c r="J3" s="244"/>
      <c r="K3" s="244"/>
      <c r="L3" s="244"/>
      <c r="M3" s="95"/>
      <c r="N3" s="95"/>
    </row>
    <row r="4" spans="1:14" s="63" customFormat="1" ht="30" customHeight="1">
      <c r="A4" s="133"/>
      <c r="B4" s="172"/>
      <c r="C4" s="68"/>
      <c r="D4" s="69">
        <f>2019</f>
        <v>2019</v>
      </c>
      <c r="E4" s="69">
        <f t="shared" ref="E4:K4" si="0">D4+1</f>
        <v>2020</v>
      </c>
      <c r="F4" s="69">
        <f t="shared" si="0"/>
        <v>2021</v>
      </c>
      <c r="G4" s="69">
        <f t="shared" si="0"/>
        <v>2022</v>
      </c>
      <c r="H4" s="69">
        <f t="shared" si="0"/>
        <v>2023</v>
      </c>
      <c r="I4" s="69">
        <f t="shared" si="0"/>
        <v>2024</v>
      </c>
      <c r="J4" s="69">
        <f t="shared" si="0"/>
        <v>2025</v>
      </c>
      <c r="K4" s="69">
        <f t="shared" si="0"/>
        <v>2026</v>
      </c>
      <c r="L4" s="70" t="s">
        <v>114</v>
      </c>
      <c r="M4" s="95"/>
      <c r="N4" s="95"/>
    </row>
    <row r="5" spans="1:14" s="63" customFormat="1" ht="15" customHeight="1">
      <c r="A5" s="133"/>
      <c r="B5" s="172"/>
      <c r="C5" s="71" t="s">
        <v>1</v>
      </c>
      <c r="D5" s="188"/>
      <c r="E5" s="188"/>
      <c r="F5" s="188"/>
      <c r="G5" s="188"/>
      <c r="H5" s="188"/>
      <c r="I5" s="188"/>
      <c r="J5" s="188"/>
      <c r="K5" s="188"/>
      <c r="L5" s="73"/>
      <c r="M5" s="95"/>
      <c r="N5" s="95"/>
    </row>
    <row r="6" spans="1:14" s="63" customFormat="1" ht="15" customHeight="1">
      <c r="A6" s="133"/>
      <c r="B6" s="172"/>
      <c r="C6" s="82" t="s">
        <v>10</v>
      </c>
      <c r="D6" s="99"/>
      <c r="E6" s="99"/>
      <c r="F6" s="99"/>
      <c r="G6" s="99"/>
      <c r="H6" s="99"/>
      <c r="I6" s="99"/>
      <c r="J6" s="99"/>
      <c r="K6" s="99"/>
      <c r="L6" s="101"/>
      <c r="M6" s="144"/>
      <c r="N6" s="95"/>
    </row>
    <row r="7" spans="1:14" s="63" customFormat="1" ht="15" customHeight="1">
      <c r="A7" s="133"/>
      <c r="B7" s="172"/>
      <c r="C7" s="82" t="s">
        <v>23</v>
      </c>
      <c r="D7" s="98"/>
      <c r="E7" s="98"/>
      <c r="F7" s="98"/>
      <c r="G7" s="98"/>
      <c r="H7" s="98"/>
      <c r="I7" s="98"/>
      <c r="J7" s="98"/>
      <c r="K7" s="98"/>
      <c r="L7" s="101" t="str">
        <f>IF(D7=0,"-",(((K7/D7)^(1/7))-1))</f>
        <v>-</v>
      </c>
      <c r="M7" s="95"/>
      <c r="N7" s="95"/>
    </row>
    <row r="8" spans="1:14" s="63" customFormat="1" ht="15" customHeight="1">
      <c r="A8" s="133"/>
      <c r="B8" s="172"/>
      <c r="C8" s="74" t="s">
        <v>4</v>
      </c>
      <c r="D8" s="183"/>
      <c r="E8" s="183"/>
      <c r="F8" s="183"/>
      <c r="G8" s="183"/>
      <c r="H8" s="183"/>
      <c r="I8" s="183"/>
      <c r="J8" s="183"/>
      <c r="K8" s="183"/>
      <c r="L8" s="76"/>
      <c r="M8" s="95"/>
      <c r="N8" s="95"/>
    </row>
    <row r="9" spans="1:14" s="63" customFormat="1" ht="15" customHeight="1">
      <c r="A9" s="133"/>
      <c r="B9" s="172"/>
      <c r="C9" s="82" t="s">
        <v>10</v>
      </c>
      <c r="D9" s="99"/>
      <c r="E9" s="99"/>
      <c r="F9" s="99"/>
      <c r="G9" s="99"/>
      <c r="H9" s="99"/>
      <c r="I9" s="99"/>
      <c r="J9" s="99"/>
      <c r="K9" s="99"/>
      <c r="L9" s="101"/>
      <c r="M9" s="95"/>
      <c r="N9" s="95"/>
    </row>
    <row r="10" spans="1:14" s="63" customFormat="1" ht="15" customHeight="1">
      <c r="A10" s="133"/>
      <c r="B10" s="172"/>
      <c r="C10" s="82" t="s">
        <v>23</v>
      </c>
      <c r="D10" s="98"/>
      <c r="E10" s="98"/>
      <c r="F10" s="98"/>
      <c r="G10" s="98"/>
      <c r="H10" s="98"/>
      <c r="I10" s="98"/>
      <c r="J10" s="98"/>
      <c r="K10" s="98"/>
      <c r="L10" s="101" t="str">
        <f>IF(D10=0,"-",(((K10/D10)^(1/7))-1))</f>
        <v>-</v>
      </c>
      <c r="M10" s="95"/>
      <c r="N10" s="95"/>
    </row>
    <row r="11" spans="1:14" s="63" customFormat="1" ht="15" customHeight="1">
      <c r="A11" s="133"/>
      <c r="B11" s="172"/>
      <c r="C11" s="74" t="s">
        <v>5</v>
      </c>
      <c r="D11" s="89"/>
      <c r="E11" s="89"/>
      <c r="F11" s="89"/>
      <c r="G11" s="89"/>
      <c r="H11" s="89"/>
      <c r="I11" s="89"/>
      <c r="J11" s="89"/>
      <c r="K11" s="89"/>
      <c r="L11" s="76"/>
      <c r="M11" s="95"/>
      <c r="N11" s="95"/>
    </row>
    <row r="12" spans="1:14" s="63" customFormat="1" ht="15" customHeight="1">
      <c r="A12" s="133"/>
      <c r="B12" s="172"/>
      <c r="C12" s="82" t="s">
        <v>10</v>
      </c>
      <c r="D12" s="99"/>
      <c r="E12" s="99"/>
      <c r="F12" s="99"/>
      <c r="G12" s="99"/>
      <c r="H12" s="99"/>
      <c r="I12" s="99"/>
      <c r="J12" s="99"/>
      <c r="K12" s="99"/>
      <c r="L12" s="101"/>
      <c r="M12" s="95"/>
      <c r="N12" s="95"/>
    </row>
    <row r="13" spans="1:14" s="63" customFormat="1" ht="15" customHeight="1">
      <c r="A13" s="133"/>
      <c r="B13" s="172"/>
      <c r="C13" s="82" t="s">
        <v>23</v>
      </c>
      <c r="D13" s="98"/>
      <c r="E13" s="98"/>
      <c r="F13" s="98"/>
      <c r="G13" s="98"/>
      <c r="H13" s="98"/>
      <c r="I13" s="98"/>
      <c r="J13" s="98"/>
      <c r="K13" s="98"/>
      <c r="L13" s="101" t="str">
        <f>IF(D13=0,"-",(((K13/D13)^(1/7))-1))</f>
        <v>-</v>
      </c>
      <c r="M13" s="95"/>
      <c r="N13" s="95"/>
    </row>
    <row r="14" spans="1:14" s="63" customFormat="1" ht="15" customHeight="1">
      <c r="A14" s="133"/>
      <c r="B14" s="172"/>
      <c r="C14" s="74" t="s">
        <v>6</v>
      </c>
      <c r="D14" s="89"/>
      <c r="E14" s="89"/>
      <c r="F14" s="89"/>
      <c r="G14" s="89"/>
      <c r="H14" s="89"/>
      <c r="I14" s="89"/>
      <c r="J14" s="89"/>
      <c r="K14" s="89"/>
      <c r="L14" s="76"/>
      <c r="M14" s="95"/>
      <c r="N14" s="95"/>
    </row>
    <row r="15" spans="1:14" s="63" customFormat="1" ht="15" customHeight="1">
      <c r="A15" s="133"/>
      <c r="B15" s="172"/>
      <c r="C15" s="82" t="s">
        <v>10</v>
      </c>
      <c r="D15" s="99"/>
      <c r="E15" s="99"/>
      <c r="F15" s="99"/>
      <c r="G15" s="99"/>
      <c r="H15" s="99"/>
      <c r="I15" s="99"/>
      <c r="J15" s="99"/>
      <c r="K15" s="99"/>
      <c r="L15" s="101"/>
      <c r="M15" s="95"/>
      <c r="N15" s="95"/>
    </row>
    <row r="16" spans="1:14" s="63" customFormat="1" ht="15" customHeight="1">
      <c r="A16" s="133"/>
      <c r="B16" s="172"/>
      <c r="C16" s="82" t="s">
        <v>23</v>
      </c>
      <c r="D16" s="98"/>
      <c r="E16" s="98"/>
      <c r="F16" s="98"/>
      <c r="G16" s="98"/>
      <c r="H16" s="98"/>
      <c r="I16" s="98"/>
      <c r="J16" s="98"/>
      <c r="K16" s="98"/>
      <c r="L16" s="101" t="str">
        <f>IF(D16=0,"-",(((K16/D16)^(1/7))-1))</f>
        <v>-</v>
      </c>
      <c r="M16" s="95"/>
      <c r="N16" s="95"/>
    </row>
    <row r="17" spans="1:14" s="63" customFormat="1" ht="15" customHeight="1">
      <c r="A17" s="133"/>
      <c r="B17" s="172"/>
      <c r="C17" s="74" t="s">
        <v>7</v>
      </c>
      <c r="D17" s="89"/>
      <c r="E17" s="89"/>
      <c r="F17" s="89"/>
      <c r="G17" s="89"/>
      <c r="H17" s="89"/>
      <c r="I17" s="89"/>
      <c r="J17" s="89"/>
      <c r="K17" s="89"/>
      <c r="L17" s="76"/>
      <c r="M17" s="95"/>
      <c r="N17" s="95"/>
    </row>
    <row r="18" spans="1:14" s="63" customFormat="1" ht="15" customHeight="1">
      <c r="A18" s="133"/>
      <c r="B18" s="172"/>
      <c r="C18" s="82" t="s">
        <v>10</v>
      </c>
      <c r="D18" s="99"/>
      <c r="E18" s="99"/>
      <c r="F18" s="99"/>
      <c r="G18" s="99"/>
      <c r="H18" s="99"/>
      <c r="I18" s="99"/>
      <c r="J18" s="99"/>
      <c r="K18" s="99"/>
      <c r="L18" s="101"/>
      <c r="M18" s="95"/>
      <c r="N18" s="95"/>
    </row>
    <row r="19" spans="1:14" s="63" customFormat="1" ht="15" customHeight="1">
      <c r="A19" s="133"/>
      <c r="B19" s="172"/>
      <c r="C19" s="82" t="s">
        <v>23</v>
      </c>
      <c r="D19" s="98"/>
      <c r="E19" s="98"/>
      <c r="F19" s="98"/>
      <c r="G19" s="98"/>
      <c r="H19" s="98"/>
      <c r="I19" s="98"/>
      <c r="J19" s="98"/>
      <c r="K19" s="98"/>
      <c r="L19" s="101" t="str">
        <f>IF(D19=0,"-",(((K19/D19)^(1/7))-1))</f>
        <v>-</v>
      </c>
      <c r="M19" s="95"/>
      <c r="N19" s="95"/>
    </row>
    <row r="20" spans="1:14" ht="15" customHeight="1">
      <c r="A20" s="133"/>
      <c r="B20" s="172"/>
      <c r="C20" s="74" t="s">
        <v>8</v>
      </c>
      <c r="D20" s="89"/>
      <c r="E20" s="89"/>
      <c r="F20" s="89"/>
      <c r="G20" s="89"/>
      <c r="H20" s="89"/>
      <c r="I20" s="89"/>
      <c r="J20" s="89"/>
      <c r="K20" s="89"/>
      <c r="L20" s="76"/>
    </row>
    <row r="21" spans="1:14" ht="15" customHeight="1">
      <c r="B21" s="62"/>
      <c r="C21" s="82" t="s">
        <v>10</v>
      </c>
      <c r="D21" s="99"/>
      <c r="E21" s="99"/>
      <c r="F21" s="99"/>
      <c r="G21" s="99"/>
      <c r="H21" s="99"/>
      <c r="I21" s="99"/>
      <c r="J21" s="99"/>
      <c r="K21" s="99"/>
      <c r="L21" s="101"/>
    </row>
    <row r="22" spans="1:14" ht="15" customHeight="1">
      <c r="B22" s="62"/>
      <c r="C22" s="82" t="s">
        <v>23</v>
      </c>
      <c r="D22" s="98"/>
      <c r="E22" s="98"/>
      <c r="F22" s="98"/>
      <c r="G22" s="98"/>
      <c r="H22" s="98"/>
      <c r="I22" s="98"/>
      <c r="J22" s="98"/>
      <c r="K22" s="98"/>
      <c r="L22" s="101" t="str">
        <f>IF(D22=0,"-",(((K22/D22)^(1/7))-1))</f>
        <v>-</v>
      </c>
    </row>
    <row r="23" spans="1:14" ht="15" customHeight="1">
      <c r="B23" s="62"/>
      <c r="C23" s="74" t="s">
        <v>11</v>
      </c>
      <c r="D23" s="75"/>
      <c r="E23" s="75"/>
      <c r="F23" s="75"/>
      <c r="G23" s="75"/>
      <c r="H23" s="75"/>
      <c r="I23" s="75"/>
      <c r="J23" s="75"/>
      <c r="K23" s="75"/>
      <c r="L23" s="76"/>
    </row>
    <row r="24" spans="1:14" ht="15" customHeight="1">
      <c r="B24" s="62"/>
      <c r="C24" s="74" t="s">
        <v>10</v>
      </c>
      <c r="D24" s="89"/>
      <c r="E24" s="89"/>
      <c r="F24" s="89"/>
      <c r="G24" s="89"/>
      <c r="H24" s="89"/>
      <c r="I24" s="89"/>
      <c r="J24" s="89"/>
      <c r="K24" s="89"/>
      <c r="L24" s="76"/>
    </row>
    <row r="25" spans="1:14" ht="15" customHeight="1">
      <c r="B25" s="62"/>
      <c r="C25" s="74" t="s">
        <v>23</v>
      </c>
      <c r="D25" s="75"/>
      <c r="E25" s="75"/>
      <c r="F25" s="75"/>
      <c r="G25" s="75"/>
      <c r="H25" s="75"/>
      <c r="I25" s="75"/>
      <c r="J25" s="75"/>
      <c r="K25" s="75"/>
      <c r="L25" s="90" t="str">
        <f>IF(D25=0,"-",(((K25/D25)^(1/7))-1))</f>
        <v>-</v>
      </c>
    </row>
    <row r="26" spans="1:14" s="181" customFormat="1" ht="25.5" customHeight="1">
      <c r="B26" s="178"/>
      <c r="C26" s="219"/>
      <c r="D26" s="206"/>
      <c r="E26" s="206"/>
      <c r="F26" s="206"/>
      <c r="G26" s="206"/>
      <c r="H26" s="206"/>
      <c r="I26" s="206"/>
      <c r="J26" s="206"/>
      <c r="K26" s="179"/>
      <c r="L26" s="180" t="s">
        <v>24</v>
      </c>
    </row>
    <row r="27" spans="1:14" ht="15" customHeight="1">
      <c r="D27" s="105"/>
      <c r="E27" s="105"/>
      <c r="F27" s="105"/>
      <c r="G27" s="105"/>
      <c r="H27" s="105"/>
      <c r="I27" s="105"/>
      <c r="J27" s="105"/>
      <c r="K27" s="105"/>
      <c r="M27" s="54"/>
      <c r="N27" s="54"/>
    </row>
    <row r="28" spans="1:14" ht="15" customHeight="1">
      <c r="M28" s="54"/>
      <c r="N28" s="54"/>
    </row>
    <row r="29" spans="1:14" ht="15" customHeight="1">
      <c r="B29" s="65"/>
      <c r="M29" s="54"/>
      <c r="N29" s="54"/>
    </row>
    <row r="30" spans="1:14" ht="15" customHeight="1">
      <c r="M30" s="54"/>
      <c r="N30" s="54"/>
    </row>
    <row r="31" spans="1:14" ht="15" customHeight="1">
      <c r="M31" s="54"/>
      <c r="N31" s="54"/>
    </row>
    <row r="32" spans="1:14" ht="15" customHeight="1">
      <c r="B32" s="66"/>
      <c r="C32" s="58"/>
      <c r="D32" s="58"/>
      <c r="E32" s="58"/>
      <c r="F32" s="58"/>
      <c r="G32" s="58"/>
      <c r="H32" s="58"/>
      <c r="I32" s="58"/>
      <c r="J32" s="58"/>
      <c r="K32" s="58"/>
      <c r="M32" s="54"/>
      <c r="N32" s="54"/>
    </row>
    <row r="33" spans="2:14" ht="15" customHeight="1">
      <c r="B33" s="67"/>
      <c r="C33" s="58"/>
      <c r="D33" s="67"/>
      <c r="E33" s="58"/>
      <c r="F33" s="58"/>
      <c r="G33" s="58"/>
      <c r="H33" s="58"/>
      <c r="I33" s="58"/>
      <c r="J33" s="58"/>
      <c r="K33" s="58"/>
      <c r="M33" s="54"/>
      <c r="N33" s="54"/>
    </row>
    <row r="34" spans="2:14" ht="15" customHeight="1">
      <c r="B34" s="67"/>
      <c r="C34" s="58"/>
      <c r="D34" s="67"/>
      <c r="E34" s="58"/>
      <c r="F34" s="58"/>
      <c r="G34" s="58"/>
      <c r="H34" s="58"/>
      <c r="I34" s="58"/>
      <c r="J34" s="58"/>
      <c r="K34" s="58"/>
      <c r="M34" s="54"/>
      <c r="N34" s="54"/>
    </row>
    <row r="35" spans="2:14" ht="15" customHeight="1">
      <c r="B35" s="67"/>
      <c r="C35" s="58"/>
      <c r="D35" s="58"/>
      <c r="E35" s="58"/>
      <c r="F35" s="58"/>
      <c r="G35" s="58"/>
      <c r="H35" s="58"/>
      <c r="I35" s="58"/>
      <c r="J35" s="58"/>
      <c r="K35" s="58"/>
      <c r="M35" s="54"/>
      <c r="N35" s="54"/>
    </row>
    <row r="36" spans="2:14" ht="15" customHeight="1">
      <c r="M36" s="54"/>
      <c r="N36" s="54"/>
    </row>
    <row r="37" spans="2:14" ht="15" customHeight="1">
      <c r="M37" s="54"/>
      <c r="N37" s="54"/>
    </row>
    <row r="38" spans="2:14" ht="15" customHeight="1">
      <c r="M38" s="54"/>
      <c r="N38" s="54"/>
    </row>
    <row r="39" spans="2:14" ht="15" customHeight="1">
      <c r="M39" s="54"/>
      <c r="N39" s="54"/>
    </row>
    <row r="40" spans="2:14" ht="15" customHeight="1">
      <c r="M40" s="54"/>
      <c r="N40" s="54"/>
    </row>
    <row r="41" spans="2:14" ht="15" customHeight="1">
      <c r="M41" s="54"/>
      <c r="N41" s="54"/>
    </row>
    <row r="42" spans="2:14" ht="15" customHeight="1">
      <c r="M42" s="54"/>
      <c r="N42" s="54"/>
    </row>
    <row r="43" spans="2:14" ht="15" customHeight="1">
      <c r="M43" s="54"/>
      <c r="N43" s="54"/>
    </row>
    <row r="44" spans="2:14" ht="15" customHeight="1">
      <c r="M44" s="54"/>
      <c r="N44" s="54"/>
    </row>
    <row r="45" spans="2:14" ht="15" customHeight="1">
      <c r="M45" s="54"/>
      <c r="N45" s="54"/>
    </row>
    <row r="46" spans="2:14" ht="15" customHeight="1">
      <c r="M46" s="54"/>
      <c r="N46" s="54"/>
    </row>
    <row r="47" spans="2:14" ht="15" customHeight="1">
      <c r="M47" s="54"/>
      <c r="N47" s="54"/>
    </row>
    <row r="48" spans="2:14" ht="15" customHeight="1">
      <c r="M48" s="54"/>
      <c r="N48" s="54"/>
    </row>
    <row r="49" spans="2:14" ht="15" customHeight="1">
      <c r="M49" s="54"/>
      <c r="N49" s="54"/>
    </row>
    <row r="50" spans="2:14" ht="15" customHeight="1">
      <c r="M50" s="54"/>
      <c r="N50" s="54"/>
    </row>
    <row r="51" spans="2:14" ht="15" customHeight="1">
      <c r="M51" s="54"/>
      <c r="N51" s="54"/>
    </row>
    <row r="52" spans="2:14" ht="15" customHeight="1">
      <c r="M52" s="54"/>
      <c r="N52" s="54"/>
    </row>
    <row r="53" spans="2:14" ht="15" customHeight="1">
      <c r="M53" s="54"/>
      <c r="N53" s="54"/>
    </row>
    <row r="54" spans="2:14" ht="15" customHeight="1">
      <c r="M54" s="54"/>
      <c r="N54" s="54"/>
    </row>
    <row r="55" spans="2:14" ht="15" customHeight="1">
      <c r="B55" s="62"/>
      <c r="M55" s="54"/>
      <c r="N55" s="54"/>
    </row>
    <row r="56" spans="2:14" ht="15" customHeight="1">
      <c r="M56" s="54"/>
      <c r="N56" s="54"/>
    </row>
    <row r="57" spans="2:14" ht="15" customHeight="1">
      <c r="M57" s="54"/>
      <c r="N57" s="54"/>
    </row>
    <row r="72" spans="4:14">
      <c r="D72" s="83"/>
      <c r="M72" s="54"/>
      <c r="N72" s="54"/>
    </row>
  </sheetData>
  <mergeCells count="1">
    <mergeCell ref="C3:L3"/>
  </mergeCells>
  <hyperlinks>
    <hyperlink ref="L1" location="Index!A1" display="Index" xr:uid="{00000000-0004-0000-2100-000000000000}"/>
  </hyperlinks>
  <pageMargins left="0.75" right="0.75" top="1" bottom="1" header="0.5" footer="0.5"/>
  <pageSetup scale="7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00B050"/>
  </sheetPr>
  <dimension ref="A1:AL86"/>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27" width="10.42578125" style="54" customWidth="1"/>
    <col min="28" max="28" width="17.7109375" style="54" bestFit="1" customWidth="1"/>
    <col min="29" max="37" width="10.7109375" style="54" bestFit="1" customWidth="1"/>
    <col min="38" max="16384" width="9.42578125" style="54"/>
  </cols>
  <sheetData>
    <row r="1" spans="1:38" s="133" customFormat="1" ht="58.2" customHeight="1">
      <c r="B1" s="172"/>
      <c r="C1" s="173"/>
      <c r="F1" s="174"/>
      <c r="L1" s="175" t="s">
        <v>17</v>
      </c>
    </row>
    <row r="2" spans="1:38" ht="18" customHeight="1">
      <c r="A2" s="133"/>
      <c r="B2" s="172"/>
      <c r="C2" s="60"/>
      <c r="D2" s="60"/>
      <c r="E2" s="60"/>
      <c r="F2" s="60"/>
      <c r="G2" s="60"/>
      <c r="H2" s="60"/>
      <c r="I2" s="60"/>
      <c r="J2" s="60"/>
      <c r="K2" s="60"/>
      <c r="L2" s="60"/>
      <c r="M2" s="61"/>
      <c r="N2" s="63"/>
      <c r="O2" s="63"/>
      <c r="P2" s="63"/>
      <c r="Q2" s="63"/>
      <c r="R2" s="63"/>
      <c r="S2" s="63"/>
      <c r="T2" s="63"/>
      <c r="U2" s="63"/>
      <c r="V2" s="63"/>
      <c r="W2" s="63"/>
      <c r="X2" s="63"/>
      <c r="Y2" s="63"/>
      <c r="Z2" s="63"/>
      <c r="AA2" s="63"/>
      <c r="AB2" s="63"/>
      <c r="AC2" s="63"/>
      <c r="AD2" s="63"/>
      <c r="AE2" s="63"/>
      <c r="AF2" s="63"/>
      <c r="AG2" s="63"/>
      <c r="AH2" s="63"/>
      <c r="AI2" s="63"/>
      <c r="AJ2" s="63"/>
      <c r="AK2" s="63"/>
      <c r="AL2" s="63"/>
    </row>
    <row r="3" spans="1:38" ht="18" customHeight="1">
      <c r="A3" s="133"/>
      <c r="B3" s="172"/>
      <c r="C3" s="244" t="str">
        <f>CONCATENATE(Index!C14," ",Index!D14)</f>
        <v>Table 2.4 Automated Driving Systems</v>
      </c>
      <c r="D3" s="244"/>
      <c r="E3" s="244"/>
      <c r="F3" s="244"/>
      <c r="G3" s="244"/>
      <c r="H3" s="244"/>
      <c r="I3" s="244"/>
      <c r="J3" s="244"/>
      <c r="K3" s="244"/>
      <c r="L3" s="244"/>
      <c r="M3" s="58"/>
      <c r="N3" s="63"/>
      <c r="O3" s="63"/>
      <c r="P3" s="63"/>
      <c r="Q3" s="63"/>
      <c r="R3" s="63"/>
      <c r="S3" s="63"/>
      <c r="T3" s="63"/>
      <c r="U3" s="63"/>
      <c r="V3" s="63"/>
      <c r="W3" s="63"/>
      <c r="X3" s="63"/>
      <c r="Y3" s="63"/>
      <c r="Z3" s="63"/>
      <c r="AA3" s="63"/>
      <c r="AB3" s="63"/>
      <c r="AC3" s="63"/>
      <c r="AD3" s="63"/>
      <c r="AE3" s="63"/>
      <c r="AF3" s="63"/>
      <c r="AG3" s="63"/>
      <c r="AH3" s="63"/>
      <c r="AI3" s="63"/>
      <c r="AJ3" s="63"/>
      <c r="AK3" s="63"/>
      <c r="AL3" s="63"/>
    </row>
    <row r="4" spans="1:38" ht="30" customHeight="1">
      <c r="A4" s="133"/>
      <c r="B4" s="172"/>
      <c r="C4" s="109"/>
      <c r="D4" s="109">
        <f>2019</f>
        <v>2019</v>
      </c>
      <c r="E4" s="109">
        <f t="shared" ref="E4:K4" si="0">D4+1</f>
        <v>2020</v>
      </c>
      <c r="F4" s="109">
        <f t="shared" si="0"/>
        <v>2021</v>
      </c>
      <c r="G4" s="109">
        <f t="shared" si="0"/>
        <v>2022</v>
      </c>
      <c r="H4" s="109">
        <f t="shared" si="0"/>
        <v>2023</v>
      </c>
      <c r="I4" s="109">
        <f t="shared" si="0"/>
        <v>2024</v>
      </c>
      <c r="J4" s="109">
        <f t="shared" si="0"/>
        <v>2025</v>
      </c>
      <c r="K4" s="109">
        <f t="shared" si="0"/>
        <v>2026</v>
      </c>
      <c r="L4" s="107" t="s">
        <v>114</v>
      </c>
      <c r="N4" s="63"/>
      <c r="O4" s="63"/>
      <c r="P4" s="63"/>
      <c r="Q4" s="147"/>
      <c r="R4" s="147"/>
      <c r="S4" s="147"/>
      <c r="T4" s="147"/>
      <c r="U4" s="147"/>
      <c r="V4" s="147"/>
      <c r="W4" s="147"/>
      <c r="X4" s="147"/>
      <c r="Y4" s="147"/>
      <c r="Z4" s="147"/>
      <c r="AA4" s="63"/>
      <c r="AB4" s="147"/>
      <c r="AC4" s="147"/>
      <c r="AD4" s="147"/>
      <c r="AE4" s="147"/>
      <c r="AF4" s="147"/>
      <c r="AG4" s="147"/>
      <c r="AH4" s="147"/>
      <c r="AI4" s="147"/>
      <c r="AJ4" s="147"/>
      <c r="AK4" s="147"/>
      <c r="AL4" s="63"/>
    </row>
    <row r="5" spans="1:38" ht="15" customHeight="1">
      <c r="A5" s="133"/>
      <c r="B5" s="172"/>
      <c r="C5" s="74" t="s">
        <v>1</v>
      </c>
      <c r="D5" s="189"/>
      <c r="E5" s="189"/>
      <c r="F5" s="189"/>
      <c r="G5" s="189"/>
      <c r="H5" s="189"/>
      <c r="I5" s="189"/>
      <c r="J5" s="189"/>
      <c r="K5" s="189"/>
      <c r="L5" s="76"/>
      <c r="N5" s="63"/>
      <c r="O5" s="63"/>
      <c r="P5" s="63"/>
      <c r="Q5" s="148"/>
      <c r="R5" s="149"/>
      <c r="S5" s="149"/>
      <c r="T5" s="149"/>
      <c r="U5" s="149"/>
      <c r="V5" s="149"/>
      <c r="W5" s="149"/>
      <c r="X5" s="149"/>
      <c r="Y5" s="149"/>
      <c r="Z5" s="149"/>
      <c r="AA5" s="149"/>
      <c r="AB5" s="148"/>
      <c r="AC5" s="149"/>
      <c r="AD5" s="149"/>
      <c r="AE5" s="149"/>
      <c r="AF5" s="149"/>
      <c r="AG5" s="149"/>
      <c r="AH5" s="149"/>
      <c r="AI5" s="149"/>
      <c r="AJ5" s="149"/>
      <c r="AK5" s="149"/>
      <c r="AL5" s="63"/>
    </row>
    <row r="6" spans="1:38" ht="15" customHeight="1">
      <c r="A6" s="133"/>
      <c r="B6" s="172"/>
      <c r="C6" s="82" t="s">
        <v>10</v>
      </c>
      <c r="D6" s="99"/>
      <c r="E6" s="99"/>
      <c r="F6" s="99"/>
      <c r="G6" s="99"/>
      <c r="H6" s="99"/>
      <c r="I6" s="99"/>
      <c r="J6" s="99"/>
      <c r="K6" s="99"/>
      <c r="L6" s="101"/>
      <c r="M6" s="144"/>
      <c r="N6" s="63"/>
      <c r="O6" s="63"/>
      <c r="P6" s="63"/>
      <c r="Q6" s="150"/>
      <c r="R6" s="151"/>
      <c r="S6" s="151"/>
      <c r="T6" s="151"/>
      <c r="U6" s="151"/>
      <c r="V6" s="151"/>
      <c r="W6" s="151"/>
      <c r="X6" s="151"/>
      <c r="Y6" s="151"/>
      <c r="Z6" s="151"/>
      <c r="AA6" s="149"/>
      <c r="AB6" s="150"/>
      <c r="AC6" s="151"/>
      <c r="AD6" s="151"/>
      <c r="AE6" s="151"/>
      <c r="AF6" s="151"/>
      <c r="AG6" s="151"/>
      <c r="AH6" s="151"/>
      <c r="AI6" s="151"/>
      <c r="AJ6" s="151"/>
      <c r="AK6" s="151"/>
      <c r="AL6" s="63"/>
    </row>
    <row r="7" spans="1:38" ht="15" customHeight="1">
      <c r="A7" s="133"/>
      <c r="B7" s="172"/>
      <c r="C7" s="82" t="s">
        <v>23</v>
      </c>
      <c r="D7" s="98"/>
      <c r="E7" s="98"/>
      <c r="F7" s="98"/>
      <c r="G7" s="98"/>
      <c r="H7" s="98"/>
      <c r="I7" s="98"/>
      <c r="J7" s="98"/>
      <c r="K7" s="98"/>
      <c r="L7" s="101" t="str">
        <f>IF(D7=0,"-",(((K7/D7)^(1/7))-1))</f>
        <v>-</v>
      </c>
      <c r="N7" s="146"/>
      <c r="O7" s="63"/>
      <c r="P7" s="63"/>
      <c r="Q7" s="150"/>
      <c r="R7" s="151"/>
      <c r="S7" s="151"/>
      <c r="T7" s="151"/>
      <c r="U7" s="151"/>
      <c r="V7" s="151"/>
      <c r="W7" s="151"/>
      <c r="X7" s="151"/>
      <c r="Y7" s="151"/>
      <c r="Z7" s="151"/>
      <c r="AA7" s="149"/>
      <c r="AB7" s="150"/>
      <c r="AC7" s="151"/>
      <c r="AD7" s="151"/>
      <c r="AE7" s="151"/>
      <c r="AF7" s="151"/>
      <c r="AG7" s="151"/>
      <c r="AH7" s="151"/>
      <c r="AI7" s="151"/>
      <c r="AJ7" s="151"/>
      <c r="AK7" s="151"/>
      <c r="AL7" s="63"/>
    </row>
    <row r="8" spans="1:38" s="63" customFormat="1" ht="15" customHeight="1">
      <c r="A8" s="133"/>
      <c r="B8" s="172"/>
      <c r="C8" s="74" t="s">
        <v>4</v>
      </c>
      <c r="D8" s="183"/>
      <c r="E8" s="183"/>
      <c r="F8" s="183"/>
      <c r="G8" s="183"/>
      <c r="H8" s="183"/>
      <c r="I8" s="183"/>
      <c r="J8" s="183"/>
      <c r="K8" s="183"/>
      <c r="L8" s="76"/>
      <c r="M8" s="54"/>
      <c r="N8" s="152"/>
      <c r="Q8" s="150"/>
      <c r="R8" s="151"/>
      <c r="S8" s="151"/>
      <c r="T8" s="151"/>
      <c r="U8" s="151"/>
      <c r="V8" s="151"/>
      <c r="W8" s="151"/>
      <c r="X8" s="151"/>
      <c r="Y8" s="151"/>
      <c r="Z8" s="151"/>
      <c r="AA8" s="149"/>
      <c r="AB8" s="150"/>
      <c r="AC8" s="151"/>
      <c r="AD8" s="151"/>
      <c r="AE8" s="151"/>
      <c r="AF8" s="151"/>
      <c r="AG8" s="151"/>
      <c r="AH8" s="151"/>
      <c r="AI8" s="151"/>
      <c r="AJ8" s="151"/>
      <c r="AK8" s="151"/>
    </row>
    <row r="9" spans="1:38" s="63" customFormat="1" ht="15" customHeight="1">
      <c r="A9" s="133"/>
      <c r="B9" s="172"/>
      <c r="C9" s="82" t="s">
        <v>10</v>
      </c>
      <c r="D9" s="99"/>
      <c r="E9" s="99"/>
      <c r="F9" s="99"/>
      <c r="G9" s="99"/>
      <c r="H9" s="99"/>
      <c r="I9" s="99"/>
      <c r="J9" s="99"/>
      <c r="K9" s="99"/>
      <c r="L9" s="101"/>
      <c r="M9" s="54"/>
      <c r="N9" s="152"/>
      <c r="Q9" s="150"/>
      <c r="R9" s="151"/>
      <c r="S9" s="151"/>
      <c r="T9" s="151"/>
      <c r="U9" s="151"/>
      <c r="V9" s="151"/>
      <c r="W9" s="151"/>
      <c r="X9" s="151"/>
      <c r="Y9" s="151"/>
      <c r="Z9" s="151"/>
      <c r="AA9" s="149"/>
      <c r="AB9" s="150"/>
      <c r="AC9" s="151"/>
      <c r="AD9" s="151"/>
      <c r="AE9" s="151"/>
      <c r="AF9" s="151"/>
      <c r="AG9" s="151"/>
      <c r="AH9" s="151"/>
      <c r="AI9" s="151"/>
      <c r="AJ9" s="151"/>
      <c r="AK9" s="151"/>
    </row>
    <row r="10" spans="1:38" s="63" customFormat="1" ht="15" customHeight="1">
      <c r="A10" s="133"/>
      <c r="B10" s="172"/>
      <c r="C10" s="82" t="s">
        <v>23</v>
      </c>
      <c r="D10" s="98"/>
      <c r="E10" s="98"/>
      <c r="F10" s="98"/>
      <c r="G10" s="98"/>
      <c r="H10" s="98"/>
      <c r="I10" s="98"/>
      <c r="J10" s="98"/>
      <c r="K10" s="98"/>
      <c r="L10" s="101" t="str">
        <f>IF(D10=0,"-",(((K10/D10)^(1/7))-1))</f>
        <v>-</v>
      </c>
      <c r="M10" s="54"/>
      <c r="N10" s="152"/>
      <c r="Q10" s="150"/>
      <c r="R10" s="149"/>
      <c r="S10" s="149"/>
      <c r="T10" s="149"/>
      <c r="U10" s="149"/>
      <c r="V10" s="149"/>
      <c r="W10" s="149"/>
      <c r="X10" s="149"/>
      <c r="Y10" s="149"/>
      <c r="Z10" s="149"/>
      <c r="AA10" s="149"/>
      <c r="AB10" s="150"/>
      <c r="AC10" s="149"/>
      <c r="AD10" s="149"/>
      <c r="AE10" s="149"/>
      <c r="AF10" s="149"/>
      <c r="AG10" s="149"/>
      <c r="AH10" s="149"/>
      <c r="AI10" s="149"/>
      <c r="AJ10" s="149"/>
      <c r="AK10" s="149"/>
    </row>
    <row r="11" spans="1:38" s="63" customFormat="1" ht="15" customHeight="1">
      <c r="A11" s="133"/>
      <c r="B11" s="172"/>
      <c r="C11" s="74" t="s">
        <v>5</v>
      </c>
      <c r="D11" s="89"/>
      <c r="E11" s="89"/>
      <c r="F11" s="89"/>
      <c r="G11" s="89"/>
      <c r="H11" s="89"/>
      <c r="I11" s="89"/>
      <c r="J11" s="89"/>
      <c r="K11" s="89"/>
      <c r="L11" s="76"/>
      <c r="N11" s="152"/>
      <c r="Q11" s="150"/>
      <c r="R11" s="151"/>
      <c r="S11" s="151"/>
      <c r="T11" s="151"/>
      <c r="U11" s="151"/>
      <c r="V11" s="151"/>
      <c r="W11" s="151"/>
      <c r="X11" s="151"/>
      <c r="Y11" s="151"/>
      <c r="Z11" s="151"/>
      <c r="AA11" s="149"/>
      <c r="AB11" s="150"/>
      <c r="AC11" s="151"/>
      <c r="AD11" s="151"/>
      <c r="AE11" s="151"/>
      <c r="AF11" s="151"/>
      <c r="AG11" s="151"/>
      <c r="AH11" s="151"/>
      <c r="AI11" s="151"/>
      <c r="AJ11" s="151"/>
      <c r="AK11" s="151"/>
    </row>
    <row r="12" spans="1:38" s="63" customFormat="1" ht="15" customHeight="1">
      <c r="A12" s="133"/>
      <c r="B12" s="172"/>
      <c r="C12" s="82" t="s">
        <v>10</v>
      </c>
      <c r="D12" s="99"/>
      <c r="E12" s="99"/>
      <c r="F12" s="99"/>
      <c r="G12" s="99"/>
      <c r="H12" s="99"/>
      <c r="I12" s="99"/>
      <c r="J12" s="99"/>
      <c r="K12" s="99"/>
      <c r="L12" s="101"/>
      <c r="N12" s="152"/>
      <c r="Q12" s="150"/>
      <c r="R12" s="149"/>
      <c r="S12" s="149"/>
      <c r="T12" s="149"/>
      <c r="U12" s="149"/>
      <c r="V12" s="149"/>
      <c r="W12" s="149"/>
      <c r="X12" s="149"/>
      <c r="Y12" s="149"/>
      <c r="Z12" s="149"/>
      <c r="AB12" s="150"/>
      <c r="AC12" s="149"/>
      <c r="AD12" s="149"/>
      <c r="AE12" s="149"/>
      <c r="AF12" s="149"/>
      <c r="AG12" s="149"/>
      <c r="AH12" s="149"/>
      <c r="AI12" s="149"/>
      <c r="AJ12" s="149"/>
      <c r="AK12" s="149"/>
    </row>
    <row r="13" spans="1:38" s="63" customFormat="1" ht="15" customHeight="1">
      <c r="A13" s="133"/>
      <c r="B13" s="172"/>
      <c r="C13" s="82" t="s">
        <v>23</v>
      </c>
      <c r="D13" s="98"/>
      <c r="E13" s="98"/>
      <c r="F13" s="98"/>
      <c r="G13" s="98"/>
      <c r="H13" s="98"/>
      <c r="I13" s="98"/>
      <c r="J13" s="98"/>
      <c r="K13" s="98"/>
      <c r="L13" s="101" t="str">
        <f>IF(D13=0,"-",(((K13/D13)^(1/7))-1))</f>
        <v>-</v>
      </c>
      <c r="N13" s="152"/>
      <c r="Q13" s="148"/>
      <c r="R13" s="149"/>
      <c r="S13" s="149"/>
      <c r="T13" s="149"/>
      <c r="U13" s="149"/>
      <c r="V13" s="149"/>
      <c r="W13" s="149"/>
      <c r="X13" s="149"/>
      <c r="Y13" s="149"/>
      <c r="Z13" s="149"/>
      <c r="AB13" s="148"/>
      <c r="AC13" s="149"/>
      <c r="AD13" s="149"/>
      <c r="AE13" s="149"/>
      <c r="AF13" s="149"/>
      <c r="AG13" s="149"/>
      <c r="AH13" s="149"/>
      <c r="AI13" s="149"/>
      <c r="AJ13" s="149"/>
      <c r="AK13" s="149"/>
    </row>
    <row r="14" spans="1:38" s="63" customFormat="1" ht="15" customHeight="1">
      <c r="A14" s="133"/>
      <c r="B14" s="172"/>
      <c r="C14" s="74" t="s">
        <v>6</v>
      </c>
      <c r="D14" s="89"/>
      <c r="E14" s="89"/>
      <c r="F14" s="89"/>
      <c r="G14" s="89"/>
      <c r="H14" s="89"/>
      <c r="I14" s="89"/>
      <c r="J14" s="89"/>
      <c r="K14" s="89"/>
      <c r="L14" s="76"/>
      <c r="N14" s="152"/>
      <c r="Q14" s="150"/>
      <c r="R14" s="149"/>
      <c r="S14" s="149"/>
      <c r="T14" s="149"/>
      <c r="U14" s="149"/>
      <c r="V14" s="149"/>
      <c r="W14" s="149"/>
      <c r="X14" s="149"/>
      <c r="Y14" s="149"/>
      <c r="Z14" s="149"/>
      <c r="AA14" s="149"/>
      <c r="AB14" s="150"/>
      <c r="AC14" s="149"/>
      <c r="AD14" s="149"/>
      <c r="AE14" s="149"/>
      <c r="AF14" s="149"/>
      <c r="AG14" s="149"/>
      <c r="AH14" s="149"/>
      <c r="AI14" s="149"/>
      <c r="AJ14" s="149"/>
      <c r="AK14" s="149"/>
    </row>
    <row r="15" spans="1:38" s="63" customFormat="1" ht="15" customHeight="1">
      <c r="A15" s="133"/>
      <c r="B15" s="172"/>
      <c r="C15" s="82" t="s">
        <v>10</v>
      </c>
      <c r="D15" s="99"/>
      <c r="E15" s="99"/>
      <c r="F15" s="99"/>
      <c r="G15" s="99"/>
      <c r="H15" s="99"/>
      <c r="I15" s="99"/>
      <c r="J15" s="99"/>
      <c r="K15" s="99"/>
      <c r="L15" s="101"/>
      <c r="M15" s="54"/>
      <c r="N15" s="152"/>
      <c r="Q15" s="148"/>
      <c r="R15" s="149"/>
      <c r="S15" s="149"/>
      <c r="T15" s="149"/>
      <c r="U15" s="149"/>
      <c r="V15" s="149"/>
      <c r="W15" s="149"/>
      <c r="X15" s="149"/>
      <c r="Y15" s="149"/>
      <c r="Z15" s="149"/>
      <c r="AA15" s="149"/>
      <c r="AB15" s="148"/>
      <c r="AC15" s="149"/>
      <c r="AD15" s="149"/>
      <c r="AE15" s="149"/>
      <c r="AF15" s="149"/>
      <c r="AG15" s="149"/>
      <c r="AH15" s="149"/>
      <c r="AI15" s="149"/>
      <c r="AJ15" s="149"/>
      <c r="AK15" s="149"/>
    </row>
    <row r="16" spans="1:38" s="63" customFormat="1" ht="15" customHeight="1">
      <c r="A16" s="133"/>
      <c r="B16" s="172"/>
      <c r="C16" s="82" t="s">
        <v>23</v>
      </c>
      <c r="D16" s="98"/>
      <c r="E16" s="98"/>
      <c r="F16" s="98"/>
      <c r="G16" s="98"/>
      <c r="H16" s="98"/>
      <c r="I16" s="98"/>
      <c r="J16" s="98"/>
      <c r="K16" s="98"/>
      <c r="L16" s="101" t="str">
        <f>IF(D16=0,"-",(((K16/D16)^(1/7))-1))</f>
        <v>-</v>
      </c>
      <c r="M16" s="54"/>
      <c r="N16" s="152"/>
      <c r="Q16" s="150"/>
      <c r="R16" s="151"/>
      <c r="S16" s="151"/>
      <c r="T16" s="151"/>
      <c r="U16" s="151"/>
      <c r="V16" s="151"/>
      <c r="W16" s="151"/>
      <c r="X16" s="151"/>
      <c r="Y16" s="151"/>
      <c r="Z16" s="151"/>
      <c r="AA16" s="149"/>
      <c r="AB16" s="150"/>
      <c r="AC16" s="151"/>
      <c r="AD16" s="151"/>
      <c r="AE16" s="151"/>
      <c r="AF16" s="151"/>
      <c r="AG16" s="151"/>
      <c r="AH16" s="151"/>
      <c r="AI16" s="151"/>
      <c r="AJ16" s="151"/>
      <c r="AK16" s="151"/>
    </row>
    <row r="17" spans="1:38" s="63" customFormat="1" ht="15" customHeight="1">
      <c r="A17" s="133"/>
      <c r="B17" s="172"/>
      <c r="C17" s="74" t="s">
        <v>7</v>
      </c>
      <c r="D17" s="89"/>
      <c r="E17" s="89"/>
      <c r="F17" s="89"/>
      <c r="G17" s="89"/>
      <c r="H17" s="89"/>
      <c r="I17" s="89"/>
      <c r="J17" s="89"/>
      <c r="K17" s="89"/>
      <c r="L17" s="76"/>
      <c r="M17" s="54"/>
      <c r="N17" s="95"/>
      <c r="Q17" s="148"/>
      <c r="R17" s="149"/>
      <c r="S17" s="149"/>
      <c r="T17" s="149"/>
      <c r="U17" s="149"/>
      <c r="V17" s="149"/>
      <c r="W17" s="149"/>
      <c r="X17" s="149"/>
      <c r="Y17" s="149"/>
      <c r="Z17" s="149"/>
      <c r="AA17" s="149"/>
      <c r="AB17" s="148"/>
      <c r="AC17" s="149"/>
      <c r="AD17" s="149"/>
      <c r="AE17" s="149"/>
      <c r="AF17" s="149"/>
      <c r="AG17" s="149"/>
      <c r="AH17" s="149"/>
      <c r="AI17" s="149"/>
      <c r="AJ17" s="149"/>
      <c r="AK17" s="149"/>
    </row>
    <row r="18" spans="1:38" s="63" customFormat="1" ht="15" customHeight="1">
      <c r="A18" s="133"/>
      <c r="B18" s="172"/>
      <c r="C18" s="82" t="s">
        <v>10</v>
      </c>
      <c r="D18" s="99"/>
      <c r="E18" s="99"/>
      <c r="F18" s="99"/>
      <c r="G18" s="99"/>
      <c r="H18" s="99"/>
      <c r="I18" s="99"/>
      <c r="J18" s="99"/>
      <c r="K18" s="99"/>
      <c r="L18" s="101"/>
      <c r="M18" s="54"/>
      <c r="N18" s="95"/>
      <c r="Q18" s="150"/>
      <c r="R18" s="151"/>
      <c r="S18" s="151"/>
      <c r="T18" s="151"/>
      <c r="U18" s="151"/>
      <c r="V18" s="151"/>
      <c r="W18" s="151"/>
      <c r="X18" s="151"/>
      <c r="Y18" s="151"/>
      <c r="Z18" s="151"/>
      <c r="AA18" s="149"/>
      <c r="AB18" s="150"/>
      <c r="AC18" s="151"/>
      <c r="AD18" s="151"/>
      <c r="AE18" s="151"/>
      <c r="AF18" s="151"/>
      <c r="AG18" s="151"/>
      <c r="AH18" s="151"/>
      <c r="AI18" s="151"/>
      <c r="AJ18" s="151"/>
      <c r="AK18" s="151"/>
    </row>
    <row r="19" spans="1:38" s="63" customFormat="1" ht="15" customHeight="1">
      <c r="A19" s="133"/>
      <c r="B19" s="172"/>
      <c r="C19" s="82" t="s">
        <v>23</v>
      </c>
      <c r="D19" s="98"/>
      <c r="E19" s="98"/>
      <c r="F19" s="98"/>
      <c r="G19" s="98"/>
      <c r="H19" s="98"/>
      <c r="I19" s="98"/>
      <c r="J19" s="98"/>
      <c r="K19" s="98"/>
      <c r="L19" s="101" t="str">
        <f>IF(D19=0,"-",(((K19/D19)^(1/7))-1))</f>
        <v>-</v>
      </c>
      <c r="M19" s="54"/>
      <c r="N19" s="95"/>
      <c r="Q19" s="150"/>
      <c r="R19" s="151"/>
      <c r="S19" s="151"/>
      <c r="T19" s="151"/>
      <c r="U19" s="151"/>
      <c r="V19" s="151"/>
      <c r="W19" s="151"/>
      <c r="X19" s="151"/>
      <c r="Y19" s="151"/>
      <c r="Z19" s="151"/>
      <c r="AA19" s="149"/>
      <c r="AB19" s="150"/>
      <c r="AC19" s="151"/>
      <c r="AD19" s="151"/>
      <c r="AE19" s="151"/>
      <c r="AF19" s="151"/>
      <c r="AG19" s="151"/>
      <c r="AH19" s="151"/>
      <c r="AI19" s="151"/>
      <c r="AJ19" s="151"/>
      <c r="AK19" s="151"/>
    </row>
    <row r="20" spans="1:38" ht="15" customHeight="1">
      <c r="A20" s="133"/>
      <c r="B20" s="172"/>
      <c r="C20" s="74" t="s">
        <v>8</v>
      </c>
      <c r="D20" s="89"/>
      <c r="E20" s="89"/>
      <c r="F20" s="89"/>
      <c r="G20" s="89"/>
      <c r="H20" s="89"/>
      <c r="I20" s="89"/>
      <c r="J20" s="89"/>
      <c r="K20" s="89"/>
      <c r="L20" s="76"/>
      <c r="N20" s="63"/>
      <c r="O20" s="63"/>
      <c r="P20" s="63"/>
      <c r="Q20" s="150"/>
      <c r="R20" s="151"/>
      <c r="S20" s="151"/>
      <c r="T20" s="151"/>
      <c r="U20" s="151"/>
      <c r="V20" s="151"/>
      <c r="W20" s="151"/>
      <c r="X20" s="151"/>
      <c r="Y20" s="151"/>
      <c r="Z20" s="151"/>
      <c r="AA20" s="149"/>
      <c r="AB20" s="150"/>
      <c r="AC20" s="151"/>
      <c r="AD20" s="151"/>
      <c r="AE20" s="151"/>
      <c r="AF20" s="151"/>
      <c r="AG20" s="151"/>
      <c r="AH20" s="151"/>
      <c r="AI20" s="151"/>
      <c r="AJ20" s="151"/>
      <c r="AK20" s="151"/>
      <c r="AL20" s="63"/>
    </row>
    <row r="21" spans="1:38" ht="15" customHeight="1">
      <c r="A21" s="133"/>
      <c r="B21" s="172"/>
      <c r="C21" s="82" t="s">
        <v>10</v>
      </c>
      <c r="D21" s="99"/>
      <c r="E21" s="99"/>
      <c r="F21" s="99"/>
      <c r="G21" s="99"/>
      <c r="H21" s="99"/>
      <c r="I21" s="99"/>
      <c r="J21" s="99"/>
      <c r="K21" s="99"/>
      <c r="L21" s="101"/>
      <c r="N21" s="63"/>
      <c r="O21" s="63"/>
      <c r="P21" s="63"/>
      <c r="Q21" s="150"/>
      <c r="R21" s="151"/>
      <c r="S21" s="151"/>
      <c r="T21" s="151"/>
      <c r="U21" s="151"/>
      <c r="V21" s="151"/>
      <c r="W21" s="151"/>
      <c r="X21" s="151"/>
      <c r="Y21" s="151"/>
      <c r="Z21" s="151"/>
      <c r="AA21" s="149"/>
      <c r="AB21" s="150"/>
      <c r="AC21" s="151"/>
      <c r="AD21" s="151"/>
      <c r="AE21" s="151"/>
      <c r="AF21" s="151"/>
      <c r="AG21" s="151"/>
      <c r="AH21" s="151"/>
      <c r="AI21" s="151"/>
      <c r="AJ21" s="151"/>
      <c r="AK21" s="151"/>
      <c r="AL21" s="63"/>
    </row>
    <row r="22" spans="1:38" ht="15" customHeight="1">
      <c r="A22" s="133"/>
      <c r="B22" s="172"/>
      <c r="C22" s="82" t="s">
        <v>23</v>
      </c>
      <c r="D22" s="98"/>
      <c r="E22" s="98"/>
      <c r="F22" s="98"/>
      <c r="G22" s="98"/>
      <c r="H22" s="98"/>
      <c r="I22" s="98"/>
      <c r="J22" s="98"/>
      <c r="K22" s="98"/>
      <c r="L22" s="101" t="str">
        <f>IF(D22=0,"-",(((K22/D22)^(1/7))-1))</f>
        <v>-</v>
      </c>
      <c r="N22" s="63"/>
      <c r="O22" s="63"/>
      <c r="P22" s="63"/>
      <c r="Q22" s="150"/>
      <c r="R22" s="149"/>
      <c r="S22" s="149"/>
      <c r="T22" s="149"/>
      <c r="U22" s="149"/>
      <c r="V22" s="149"/>
      <c r="W22" s="149"/>
      <c r="X22" s="149"/>
      <c r="Y22" s="149"/>
      <c r="Z22" s="149"/>
      <c r="AA22" s="149"/>
      <c r="AB22" s="150"/>
      <c r="AC22" s="149"/>
      <c r="AD22" s="149"/>
      <c r="AE22" s="149"/>
      <c r="AF22" s="149"/>
      <c r="AG22" s="149"/>
      <c r="AH22" s="149"/>
      <c r="AI22" s="149"/>
      <c r="AJ22" s="149"/>
      <c r="AK22" s="149"/>
      <c r="AL22" s="63"/>
    </row>
    <row r="23" spans="1:38" ht="15" customHeight="1">
      <c r="A23" s="63"/>
      <c r="B23" s="62"/>
      <c r="C23" s="74" t="s">
        <v>11</v>
      </c>
      <c r="D23" s="75"/>
      <c r="E23" s="75"/>
      <c r="F23" s="75"/>
      <c r="G23" s="75"/>
      <c r="H23" s="75"/>
      <c r="I23" s="75"/>
      <c r="J23" s="75"/>
      <c r="K23" s="75"/>
      <c r="L23" s="76"/>
      <c r="N23" s="154"/>
      <c r="O23" s="63"/>
      <c r="P23" s="63"/>
      <c r="Q23" s="150"/>
      <c r="R23" s="151"/>
      <c r="S23" s="151"/>
      <c r="T23" s="151"/>
      <c r="U23" s="151"/>
      <c r="V23" s="151"/>
      <c r="W23" s="151"/>
      <c r="X23" s="151"/>
      <c r="Y23" s="151"/>
      <c r="Z23" s="151"/>
      <c r="AA23" s="149"/>
      <c r="AB23" s="150"/>
      <c r="AC23" s="151"/>
      <c r="AD23" s="151"/>
      <c r="AE23" s="151"/>
      <c r="AF23" s="151"/>
      <c r="AG23" s="151"/>
      <c r="AH23" s="151"/>
      <c r="AI23" s="151"/>
      <c r="AJ23" s="151"/>
      <c r="AK23" s="151"/>
      <c r="AL23" s="63"/>
    </row>
    <row r="24" spans="1:38" ht="15" customHeight="1">
      <c r="A24" s="63"/>
      <c r="B24" s="62"/>
      <c r="C24" s="74" t="s">
        <v>10</v>
      </c>
      <c r="D24" s="89"/>
      <c r="E24" s="89"/>
      <c r="F24" s="89"/>
      <c r="G24" s="89"/>
      <c r="H24" s="89"/>
      <c r="I24" s="89"/>
      <c r="J24" s="89"/>
      <c r="K24" s="89"/>
      <c r="L24" s="76"/>
      <c r="N24" s="154"/>
      <c r="O24" s="63"/>
      <c r="P24" s="63"/>
      <c r="Q24" s="150"/>
      <c r="R24" s="149"/>
      <c r="S24" s="149"/>
      <c r="T24" s="149"/>
      <c r="U24" s="149"/>
      <c r="V24" s="149"/>
      <c r="W24" s="149"/>
      <c r="X24" s="149"/>
      <c r="Y24" s="149"/>
      <c r="Z24" s="149"/>
      <c r="AA24" s="63"/>
      <c r="AB24" s="150"/>
      <c r="AC24" s="149"/>
      <c r="AD24" s="149"/>
      <c r="AE24" s="149"/>
      <c r="AF24" s="149"/>
      <c r="AG24" s="149"/>
      <c r="AH24" s="149"/>
      <c r="AI24" s="149"/>
      <c r="AJ24" s="149"/>
      <c r="AK24" s="149"/>
      <c r="AL24" s="63"/>
    </row>
    <row r="25" spans="1:38" ht="15" customHeight="1">
      <c r="B25" s="62"/>
      <c r="C25" s="74" t="s">
        <v>23</v>
      </c>
      <c r="D25" s="75"/>
      <c r="E25" s="75"/>
      <c r="F25" s="75"/>
      <c r="G25" s="75"/>
      <c r="H25" s="75"/>
      <c r="I25" s="75"/>
      <c r="J25" s="75"/>
      <c r="K25" s="75"/>
      <c r="L25" s="76" t="str">
        <f>IF(D25=0,"-",(((K25/D25)^(1/7))-1))</f>
        <v>-</v>
      </c>
      <c r="N25" s="155"/>
      <c r="O25" s="63"/>
      <c r="P25" s="63"/>
      <c r="Q25" s="148"/>
      <c r="R25" s="149"/>
      <c r="S25" s="149"/>
      <c r="T25" s="149"/>
      <c r="U25" s="149"/>
      <c r="V25" s="149"/>
      <c r="W25" s="149"/>
      <c r="X25" s="149"/>
      <c r="Y25" s="149"/>
      <c r="Z25" s="149"/>
      <c r="AA25" s="63"/>
      <c r="AB25" s="148"/>
      <c r="AC25" s="149"/>
      <c r="AD25" s="149"/>
      <c r="AE25" s="149"/>
      <c r="AF25" s="149"/>
      <c r="AG25" s="149"/>
      <c r="AH25" s="149"/>
      <c r="AI25" s="149"/>
      <c r="AJ25" s="149"/>
      <c r="AK25" s="149"/>
      <c r="AL25" s="63"/>
    </row>
    <row r="26" spans="1:38" s="181" customFormat="1" ht="25.5" customHeight="1">
      <c r="B26" s="178"/>
      <c r="C26" s="178"/>
      <c r="D26" s="206"/>
      <c r="E26" s="206"/>
      <c r="F26" s="206"/>
      <c r="G26" s="206"/>
      <c r="H26" s="206"/>
      <c r="I26" s="206"/>
      <c r="J26" s="206"/>
      <c r="K26" s="179"/>
      <c r="L26" s="180" t="s">
        <v>24</v>
      </c>
      <c r="N26" s="190"/>
      <c r="O26" s="191"/>
      <c r="P26" s="191"/>
      <c r="Q26" s="192"/>
      <c r="R26" s="193"/>
      <c r="S26" s="193"/>
      <c r="T26" s="193"/>
      <c r="U26" s="193"/>
      <c r="V26" s="193"/>
      <c r="W26" s="193"/>
      <c r="X26" s="193"/>
      <c r="Y26" s="193"/>
      <c r="Z26" s="193"/>
      <c r="AA26" s="191"/>
      <c r="AB26" s="192"/>
      <c r="AC26" s="193"/>
      <c r="AD26" s="193"/>
      <c r="AE26" s="193"/>
      <c r="AF26" s="193"/>
      <c r="AG26" s="193"/>
      <c r="AH26" s="193"/>
      <c r="AI26" s="193"/>
      <c r="AJ26" s="193"/>
      <c r="AK26" s="193"/>
      <c r="AL26" s="191"/>
    </row>
    <row r="27" spans="1:38" ht="15" customHeight="1">
      <c r="B27" s="62"/>
      <c r="C27" s="62"/>
      <c r="N27" s="63"/>
      <c r="O27" s="63"/>
      <c r="P27" s="63"/>
      <c r="Q27" s="150"/>
      <c r="R27" s="149"/>
      <c r="S27" s="149"/>
      <c r="T27" s="149"/>
      <c r="U27" s="149"/>
      <c r="V27" s="149"/>
      <c r="W27" s="149"/>
      <c r="X27" s="149"/>
      <c r="Y27" s="149"/>
      <c r="Z27" s="149"/>
      <c r="AA27" s="63"/>
      <c r="AB27" s="150"/>
      <c r="AC27" s="149"/>
      <c r="AD27" s="149"/>
      <c r="AE27" s="149"/>
      <c r="AF27" s="149"/>
      <c r="AG27" s="149"/>
      <c r="AH27" s="149"/>
      <c r="AI27" s="149"/>
      <c r="AJ27" s="149"/>
      <c r="AK27" s="149"/>
      <c r="AL27" s="63"/>
    </row>
    <row r="28" spans="1:38" ht="15" customHeight="1">
      <c r="C28" s="127"/>
      <c r="D28" s="124"/>
      <c r="E28" s="124"/>
      <c r="F28" s="124"/>
      <c r="G28" s="124"/>
      <c r="H28" s="124"/>
      <c r="I28" s="124"/>
      <c r="J28" s="124"/>
      <c r="K28" s="124"/>
      <c r="N28" s="63"/>
      <c r="O28" s="63"/>
      <c r="P28" s="63"/>
      <c r="Q28" s="148"/>
      <c r="R28" s="149"/>
      <c r="S28" s="149"/>
      <c r="T28" s="149"/>
      <c r="U28" s="149"/>
      <c r="V28" s="149"/>
      <c r="W28" s="149"/>
      <c r="X28" s="149"/>
      <c r="Y28" s="149"/>
      <c r="Z28" s="149"/>
      <c r="AA28" s="63"/>
      <c r="AB28" s="148"/>
      <c r="AC28" s="149"/>
      <c r="AD28" s="149"/>
      <c r="AE28" s="149"/>
      <c r="AF28" s="149"/>
      <c r="AG28" s="149"/>
      <c r="AH28" s="149"/>
      <c r="AI28" s="149"/>
      <c r="AJ28" s="149"/>
      <c r="AK28" s="149"/>
      <c r="AL28" s="63"/>
    </row>
    <row r="29" spans="1:38" ht="15" customHeight="1">
      <c r="D29" s="186"/>
      <c r="E29" s="186"/>
      <c r="F29" s="186"/>
      <c r="G29" s="186"/>
      <c r="H29" s="186"/>
      <c r="I29" s="186"/>
      <c r="J29" s="186"/>
      <c r="K29" s="186"/>
      <c r="N29" s="63"/>
      <c r="O29" s="63"/>
      <c r="P29" s="63"/>
      <c r="Q29" s="150"/>
      <c r="R29" s="151"/>
      <c r="S29" s="151"/>
      <c r="T29" s="151"/>
      <c r="U29" s="151"/>
      <c r="V29" s="151"/>
      <c r="W29" s="151"/>
      <c r="X29" s="151"/>
      <c r="Y29" s="151"/>
      <c r="Z29" s="151"/>
      <c r="AA29" s="63"/>
      <c r="AB29" s="150"/>
      <c r="AC29" s="151"/>
      <c r="AD29" s="151"/>
      <c r="AE29" s="151"/>
      <c r="AF29" s="151"/>
      <c r="AG29" s="151"/>
      <c r="AH29" s="151"/>
      <c r="AI29" s="151"/>
      <c r="AJ29" s="151"/>
      <c r="AK29" s="151"/>
      <c r="AL29" s="63"/>
    </row>
    <row r="30" spans="1:38" ht="15" customHeight="1">
      <c r="D30" s="104"/>
      <c r="E30" s="104"/>
      <c r="F30" s="104"/>
      <c r="G30" s="104"/>
      <c r="H30" s="104"/>
      <c r="I30" s="104"/>
      <c r="J30" s="104"/>
      <c r="K30" s="104"/>
      <c r="N30" s="63"/>
      <c r="O30" s="63"/>
      <c r="P30" s="63"/>
      <c r="Q30" s="150"/>
      <c r="R30" s="151"/>
      <c r="S30" s="151"/>
      <c r="T30" s="151"/>
      <c r="U30" s="151"/>
      <c r="V30" s="151"/>
      <c r="W30" s="151"/>
      <c r="X30" s="151"/>
      <c r="Y30" s="151"/>
      <c r="Z30" s="151"/>
      <c r="AA30" s="63"/>
      <c r="AB30" s="150"/>
      <c r="AC30" s="151"/>
      <c r="AD30" s="151"/>
      <c r="AE30" s="151"/>
      <c r="AF30" s="151"/>
      <c r="AG30" s="151"/>
      <c r="AH30" s="151"/>
      <c r="AI30" s="151"/>
      <c r="AJ30" s="151"/>
      <c r="AK30" s="151"/>
      <c r="AL30" s="63"/>
    </row>
    <row r="31" spans="1:38" ht="15" customHeight="1">
      <c r="B31" s="65"/>
      <c r="D31" s="104"/>
      <c r="E31" s="104"/>
      <c r="F31" s="104"/>
      <c r="G31" s="104"/>
      <c r="H31" s="104"/>
      <c r="I31" s="104"/>
      <c r="J31" s="104"/>
      <c r="K31" s="104"/>
      <c r="N31" s="63"/>
      <c r="O31" s="63"/>
      <c r="P31" s="63"/>
      <c r="Q31" s="150"/>
      <c r="R31" s="149"/>
      <c r="S31" s="149"/>
      <c r="T31" s="149"/>
      <c r="U31" s="149"/>
      <c r="V31" s="149"/>
      <c r="W31" s="149"/>
      <c r="X31" s="149"/>
      <c r="Y31" s="149"/>
      <c r="Z31" s="149"/>
      <c r="AA31" s="63"/>
      <c r="AB31" s="150"/>
      <c r="AC31" s="149"/>
      <c r="AD31" s="149"/>
      <c r="AE31" s="149"/>
      <c r="AF31" s="149"/>
      <c r="AG31" s="149"/>
      <c r="AH31" s="149"/>
      <c r="AI31" s="149"/>
      <c r="AJ31" s="149"/>
      <c r="AK31" s="149"/>
      <c r="AL31" s="63"/>
    </row>
    <row r="32" spans="1:38" ht="15" customHeight="1">
      <c r="D32" s="114"/>
      <c r="E32" s="114"/>
      <c r="F32" s="114"/>
      <c r="G32" s="114"/>
      <c r="H32" s="114"/>
      <c r="I32" s="114"/>
      <c r="J32" s="114"/>
      <c r="K32" s="114"/>
      <c r="N32" s="63"/>
      <c r="O32" s="63"/>
      <c r="P32" s="63"/>
      <c r="Q32" s="148"/>
      <c r="R32" s="149"/>
      <c r="S32" s="149"/>
      <c r="T32" s="149"/>
      <c r="U32" s="149"/>
      <c r="V32" s="149"/>
      <c r="W32" s="149"/>
      <c r="X32" s="149"/>
      <c r="Y32" s="149"/>
      <c r="Z32" s="149"/>
      <c r="AA32" s="63"/>
      <c r="AB32" s="148"/>
      <c r="AC32" s="149"/>
      <c r="AD32" s="149"/>
      <c r="AE32" s="149"/>
      <c r="AF32" s="149"/>
      <c r="AG32" s="149"/>
      <c r="AH32" s="149"/>
      <c r="AI32" s="149"/>
      <c r="AJ32" s="149"/>
      <c r="AK32" s="149"/>
      <c r="AL32" s="63"/>
    </row>
    <row r="33" spans="2:38" ht="15" customHeight="1">
      <c r="D33" s="114"/>
      <c r="E33" s="114"/>
      <c r="F33" s="114"/>
      <c r="G33" s="114"/>
      <c r="H33" s="114"/>
      <c r="I33" s="114"/>
      <c r="J33" s="114"/>
      <c r="K33" s="114"/>
      <c r="N33" s="63"/>
      <c r="O33" s="63"/>
      <c r="P33" s="63"/>
      <c r="Q33" s="150"/>
      <c r="R33" s="151"/>
      <c r="S33" s="151"/>
      <c r="T33" s="151"/>
      <c r="U33" s="151"/>
      <c r="V33" s="151"/>
      <c r="W33" s="151"/>
      <c r="X33" s="151"/>
      <c r="Y33" s="151"/>
      <c r="Z33" s="151"/>
      <c r="AA33" s="63"/>
      <c r="AB33" s="150"/>
      <c r="AC33" s="151"/>
      <c r="AD33" s="151"/>
      <c r="AE33" s="151"/>
      <c r="AF33" s="151"/>
      <c r="AG33" s="151"/>
      <c r="AH33" s="151"/>
      <c r="AI33" s="151"/>
      <c r="AJ33" s="151"/>
      <c r="AK33" s="151"/>
      <c r="AL33" s="63"/>
    </row>
    <row r="34" spans="2:38" ht="15" customHeight="1">
      <c r="B34" s="66"/>
      <c r="D34" s="114"/>
      <c r="E34" s="114"/>
      <c r="F34" s="114"/>
      <c r="G34" s="114"/>
      <c r="H34" s="114"/>
      <c r="I34" s="114"/>
      <c r="J34" s="114"/>
      <c r="K34" s="114"/>
      <c r="L34" s="58"/>
      <c r="N34" s="63"/>
      <c r="O34" s="63"/>
      <c r="P34" s="63"/>
      <c r="Q34" s="150"/>
      <c r="R34" s="151"/>
      <c r="S34" s="151"/>
      <c r="T34" s="151"/>
      <c r="U34" s="151"/>
      <c r="V34" s="151"/>
      <c r="W34" s="151"/>
      <c r="X34" s="151"/>
      <c r="Y34" s="151"/>
      <c r="Z34" s="151"/>
      <c r="AA34" s="63"/>
      <c r="AB34" s="150"/>
      <c r="AC34" s="151"/>
      <c r="AD34" s="151"/>
      <c r="AE34" s="151"/>
      <c r="AF34" s="151"/>
      <c r="AG34" s="151"/>
      <c r="AH34" s="151"/>
      <c r="AI34" s="151"/>
      <c r="AJ34" s="151"/>
      <c r="AK34" s="151"/>
      <c r="AL34" s="63"/>
    </row>
    <row r="35" spans="2:38">
      <c r="N35" s="63"/>
      <c r="O35" s="63"/>
      <c r="P35" s="63"/>
      <c r="Q35" s="150"/>
      <c r="R35" s="149"/>
      <c r="S35" s="149"/>
      <c r="T35" s="149"/>
      <c r="U35" s="149"/>
      <c r="V35" s="149"/>
      <c r="W35" s="149"/>
      <c r="X35" s="149"/>
      <c r="Y35" s="149"/>
      <c r="Z35" s="149"/>
      <c r="AA35" s="63"/>
      <c r="AB35" s="150"/>
      <c r="AC35" s="149"/>
      <c r="AD35" s="149"/>
      <c r="AE35" s="149"/>
      <c r="AF35" s="149"/>
      <c r="AG35" s="149"/>
      <c r="AH35" s="149"/>
      <c r="AI35" s="149"/>
      <c r="AJ35" s="149"/>
      <c r="AK35" s="149"/>
      <c r="AL35" s="63"/>
    </row>
    <row r="36" spans="2:38" ht="15" customHeight="1">
      <c r="B36" s="67"/>
      <c r="C36" s="136"/>
      <c r="D36" s="136"/>
      <c r="E36" s="136"/>
      <c r="F36" s="136"/>
      <c r="G36" s="136"/>
      <c r="H36" s="136"/>
      <c r="I36" s="136"/>
      <c r="J36" s="136"/>
      <c r="K36" s="136"/>
      <c r="L36" s="58"/>
      <c r="N36" s="63"/>
      <c r="O36" s="63"/>
      <c r="P36" s="63"/>
      <c r="Q36" s="148"/>
      <c r="R36" s="149"/>
      <c r="S36" s="149"/>
      <c r="T36" s="149"/>
      <c r="U36" s="149"/>
      <c r="V36" s="149"/>
      <c r="W36" s="149"/>
      <c r="X36" s="149"/>
      <c r="Y36" s="149"/>
      <c r="Z36" s="149"/>
      <c r="AA36" s="63"/>
      <c r="AB36" s="148"/>
      <c r="AC36" s="149"/>
      <c r="AD36" s="149"/>
      <c r="AE36" s="149"/>
      <c r="AF36" s="149"/>
      <c r="AG36" s="149"/>
      <c r="AH36" s="149"/>
      <c r="AI36" s="149"/>
      <c r="AJ36" s="149"/>
      <c r="AK36" s="149"/>
      <c r="AL36" s="63"/>
    </row>
    <row r="37" spans="2:38" ht="15" customHeight="1">
      <c r="B37" s="67"/>
      <c r="D37" s="58"/>
      <c r="E37" s="58"/>
      <c r="F37" s="58"/>
      <c r="G37" s="58"/>
      <c r="H37" s="58"/>
      <c r="I37" s="58"/>
      <c r="J37" s="58"/>
      <c r="K37" s="58"/>
      <c r="L37" s="58"/>
      <c r="N37" s="63"/>
      <c r="O37" s="63"/>
      <c r="P37" s="63"/>
      <c r="Q37" s="150"/>
      <c r="R37" s="151"/>
      <c r="S37" s="151"/>
      <c r="T37" s="151"/>
      <c r="U37" s="151"/>
      <c r="V37" s="151"/>
      <c r="W37" s="151"/>
      <c r="X37" s="151"/>
      <c r="Y37" s="151"/>
      <c r="Z37" s="151"/>
      <c r="AA37" s="63"/>
      <c r="AB37" s="150"/>
      <c r="AC37" s="151"/>
      <c r="AD37" s="151"/>
      <c r="AE37" s="151"/>
      <c r="AF37" s="151"/>
      <c r="AG37" s="151"/>
      <c r="AH37" s="151"/>
      <c r="AI37" s="151"/>
      <c r="AJ37" s="151"/>
      <c r="AK37" s="151"/>
      <c r="AL37" s="63"/>
    </row>
    <row r="38" spans="2:38" ht="15" customHeight="1">
      <c r="B38" s="67"/>
      <c r="C38" s="127"/>
      <c r="D38" s="125"/>
      <c r="E38" s="125"/>
      <c r="F38" s="125"/>
      <c r="G38" s="125"/>
      <c r="H38" s="125"/>
      <c r="I38" s="125"/>
      <c r="J38" s="125"/>
      <c r="K38" s="125"/>
      <c r="L38" s="58"/>
      <c r="N38" s="63"/>
      <c r="O38" s="63"/>
      <c r="P38" s="63"/>
      <c r="Q38" s="150"/>
      <c r="R38" s="151"/>
      <c r="S38" s="151"/>
      <c r="T38" s="151"/>
      <c r="U38" s="151"/>
      <c r="V38" s="151"/>
      <c r="W38" s="151"/>
      <c r="X38" s="151"/>
      <c r="Y38" s="151"/>
      <c r="Z38" s="151"/>
      <c r="AA38" s="63"/>
      <c r="AB38" s="150"/>
      <c r="AC38" s="151"/>
      <c r="AD38" s="151"/>
      <c r="AE38" s="151"/>
      <c r="AF38" s="151"/>
      <c r="AG38" s="151"/>
      <c r="AH38" s="151"/>
      <c r="AI38" s="151"/>
      <c r="AJ38" s="151"/>
      <c r="AK38" s="151"/>
      <c r="AL38" s="63"/>
    </row>
    <row r="39" spans="2:38" ht="15" customHeight="1">
      <c r="B39" s="67"/>
      <c r="C39" s="58"/>
      <c r="D39" s="123"/>
      <c r="E39" s="123"/>
      <c r="F39" s="123"/>
      <c r="G39" s="123"/>
      <c r="H39" s="123"/>
      <c r="I39" s="123"/>
      <c r="J39" s="123"/>
      <c r="K39" s="123"/>
      <c r="L39" s="58"/>
      <c r="N39" s="63"/>
      <c r="O39" s="63"/>
      <c r="P39" s="63"/>
      <c r="Q39" s="150"/>
      <c r="R39" s="149"/>
      <c r="S39" s="149"/>
      <c r="T39" s="149"/>
      <c r="U39" s="149"/>
      <c r="V39" s="149"/>
      <c r="W39" s="149"/>
      <c r="X39" s="149"/>
      <c r="Y39" s="149"/>
      <c r="Z39" s="149"/>
      <c r="AA39" s="63"/>
      <c r="AB39" s="150"/>
      <c r="AC39" s="149"/>
      <c r="AD39" s="149"/>
      <c r="AE39" s="149"/>
      <c r="AF39" s="149"/>
      <c r="AG39" s="149"/>
      <c r="AH39" s="149"/>
      <c r="AI39" s="149"/>
      <c r="AJ39" s="149"/>
      <c r="AK39" s="149"/>
      <c r="AL39" s="63"/>
    </row>
    <row r="40" spans="2:38" ht="15" customHeight="1">
      <c r="C40" s="58"/>
      <c r="D40" s="123"/>
      <c r="E40" s="123"/>
      <c r="F40" s="123"/>
      <c r="G40" s="123"/>
      <c r="H40" s="123"/>
      <c r="I40" s="123"/>
      <c r="J40" s="123"/>
      <c r="K40" s="123"/>
      <c r="N40" s="63"/>
      <c r="O40" s="63"/>
      <c r="P40" s="63"/>
      <c r="Q40" s="148"/>
      <c r="R40" s="149"/>
      <c r="S40" s="149"/>
      <c r="T40" s="149"/>
      <c r="U40" s="149"/>
      <c r="V40" s="149"/>
      <c r="W40" s="149"/>
      <c r="X40" s="149"/>
      <c r="Y40" s="149"/>
      <c r="Z40" s="149"/>
      <c r="AA40" s="63"/>
      <c r="AB40" s="148"/>
      <c r="AC40" s="149"/>
      <c r="AD40" s="149"/>
      <c r="AE40" s="149"/>
      <c r="AF40" s="149"/>
      <c r="AG40" s="149"/>
      <c r="AH40" s="149"/>
      <c r="AI40" s="149"/>
      <c r="AJ40" s="149"/>
      <c r="AK40" s="149"/>
      <c r="AL40" s="63"/>
    </row>
    <row r="41" spans="2:38" ht="15" customHeight="1">
      <c r="C41" s="58"/>
      <c r="D41" s="123"/>
      <c r="E41" s="123"/>
      <c r="F41" s="123"/>
      <c r="G41" s="123"/>
      <c r="H41" s="123"/>
      <c r="I41" s="123"/>
      <c r="J41" s="123"/>
      <c r="K41" s="123"/>
      <c r="N41" s="63"/>
      <c r="O41" s="63"/>
      <c r="P41" s="63"/>
      <c r="Q41" s="150"/>
      <c r="R41" s="151"/>
      <c r="S41" s="151"/>
      <c r="T41" s="151"/>
      <c r="U41" s="151"/>
      <c r="V41" s="151"/>
      <c r="W41" s="151"/>
      <c r="X41" s="151"/>
      <c r="Y41" s="151"/>
      <c r="Z41" s="151"/>
      <c r="AA41" s="63"/>
      <c r="AB41" s="150"/>
      <c r="AC41" s="151"/>
      <c r="AD41" s="151"/>
      <c r="AE41" s="151"/>
      <c r="AF41" s="151"/>
      <c r="AG41" s="151"/>
      <c r="AH41" s="151"/>
      <c r="AI41" s="151"/>
      <c r="AJ41" s="151"/>
      <c r="AK41" s="151"/>
      <c r="AL41" s="63"/>
    </row>
    <row r="42" spans="2:38" ht="15" customHeight="1">
      <c r="D42" s="114"/>
      <c r="E42" s="114"/>
      <c r="F42" s="114"/>
      <c r="G42" s="114"/>
      <c r="H42" s="114"/>
      <c r="I42" s="114"/>
      <c r="J42" s="114"/>
      <c r="K42" s="114"/>
      <c r="N42" s="63"/>
      <c r="O42" s="63"/>
      <c r="P42" s="63"/>
      <c r="Q42" s="150"/>
      <c r="R42" s="151"/>
      <c r="S42" s="151"/>
      <c r="T42" s="151"/>
      <c r="U42" s="151"/>
      <c r="V42" s="151"/>
      <c r="W42" s="151"/>
      <c r="X42" s="151"/>
      <c r="Y42" s="151"/>
      <c r="Z42" s="151"/>
      <c r="AA42" s="63"/>
      <c r="AB42" s="150"/>
      <c r="AC42" s="151"/>
      <c r="AD42" s="151"/>
      <c r="AE42" s="151"/>
      <c r="AF42" s="151"/>
      <c r="AG42" s="151"/>
      <c r="AH42" s="151"/>
      <c r="AI42" s="151"/>
      <c r="AJ42" s="151"/>
      <c r="AK42" s="151"/>
      <c r="AL42" s="63"/>
    </row>
    <row r="43" spans="2:38" ht="15" customHeight="1">
      <c r="D43" s="114"/>
      <c r="E43" s="114"/>
      <c r="F43" s="114"/>
      <c r="G43" s="114"/>
      <c r="H43" s="114"/>
      <c r="I43" s="114"/>
      <c r="J43" s="114"/>
      <c r="K43" s="114"/>
      <c r="N43" s="63"/>
      <c r="O43" s="63"/>
      <c r="P43" s="63"/>
      <c r="Q43" s="150"/>
      <c r="R43" s="149"/>
      <c r="S43" s="149"/>
      <c r="T43" s="149"/>
      <c r="U43" s="149"/>
      <c r="V43" s="149"/>
      <c r="W43" s="149"/>
      <c r="X43" s="149"/>
      <c r="Y43" s="149"/>
      <c r="Z43" s="149"/>
      <c r="AA43" s="63"/>
      <c r="AB43" s="150"/>
      <c r="AC43" s="149"/>
      <c r="AD43" s="149"/>
      <c r="AE43" s="149"/>
      <c r="AF43" s="149"/>
      <c r="AG43" s="149"/>
      <c r="AH43" s="149"/>
      <c r="AI43" s="149"/>
      <c r="AJ43" s="149"/>
      <c r="AK43" s="149"/>
      <c r="AL43" s="63"/>
    </row>
    <row r="44" spans="2:38" ht="15" customHeight="1">
      <c r="C44" s="58"/>
      <c r="D44" s="114"/>
      <c r="E44" s="114"/>
      <c r="F44" s="114"/>
      <c r="G44" s="114"/>
      <c r="H44" s="114"/>
      <c r="I44" s="114"/>
      <c r="J44" s="114"/>
      <c r="K44" s="114"/>
      <c r="N44" s="63"/>
      <c r="O44" s="63"/>
      <c r="P44" s="63"/>
      <c r="Q44" s="148"/>
      <c r="R44" s="149"/>
      <c r="S44" s="149"/>
      <c r="T44" s="149"/>
      <c r="U44" s="149"/>
      <c r="V44" s="149"/>
      <c r="W44" s="149"/>
      <c r="X44" s="149"/>
      <c r="Y44" s="149"/>
      <c r="Z44" s="149"/>
      <c r="AA44" s="63"/>
      <c r="AB44" s="148"/>
      <c r="AC44" s="149"/>
      <c r="AD44" s="149"/>
      <c r="AE44" s="149"/>
      <c r="AF44" s="149"/>
      <c r="AG44" s="149"/>
      <c r="AH44" s="149"/>
      <c r="AI44" s="149"/>
      <c r="AJ44" s="149"/>
      <c r="AK44" s="149"/>
      <c r="AL44" s="63"/>
    </row>
    <row r="45" spans="2:38" ht="15" customHeight="1">
      <c r="N45" s="63"/>
      <c r="O45" s="63"/>
      <c r="P45" s="63"/>
      <c r="Q45" s="150"/>
      <c r="R45" s="151"/>
      <c r="S45" s="151"/>
      <c r="T45" s="151"/>
      <c r="U45" s="151"/>
      <c r="V45" s="151"/>
      <c r="W45" s="151"/>
      <c r="X45" s="151"/>
      <c r="Y45" s="151"/>
      <c r="Z45" s="151"/>
      <c r="AA45" s="63"/>
      <c r="AB45" s="150"/>
      <c r="AC45" s="151"/>
      <c r="AD45" s="151"/>
      <c r="AE45" s="151"/>
      <c r="AF45" s="151"/>
      <c r="AG45" s="151"/>
      <c r="AH45" s="151"/>
      <c r="AI45" s="151"/>
      <c r="AJ45" s="151"/>
      <c r="AK45" s="151"/>
      <c r="AL45" s="63"/>
    </row>
    <row r="46" spans="2:38" ht="15" customHeight="1">
      <c r="N46" s="63"/>
      <c r="O46" s="63"/>
      <c r="P46" s="63"/>
      <c r="Q46" s="150"/>
      <c r="R46" s="151"/>
      <c r="S46" s="151"/>
      <c r="T46" s="151"/>
      <c r="U46" s="151"/>
      <c r="V46" s="151"/>
      <c r="W46" s="151"/>
      <c r="X46" s="151"/>
      <c r="Y46" s="151"/>
      <c r="Z46" s="151"/>
      <c r="AA46" s="63"/>
      <c r="AB46" s="150"/>
      <c r="AC46" s="151"/>
      <c r="AD46" s="151"/>
      <c r="AE46" s="151"/>
      <c r="AF46" s="151"/>
      <c r="AG46" s="151"/>
      <c r="AH46" s="151"/>
      <c r="AI46" s="151"/>
      <c r="AJ46" s="151"/>
      <c r="AK46" s="151"/>
      <c r="AL46" s="63"/>
    </row>
    <row r="47" spans="2:38" ht="15" customHeight="1">
      <c r="C47" s="127"/>
      <c r="D47" s="126"/>
      <c r="E47" s="126"/>
      <c r="F47" s="126"/>
      <c r="G47" s="126"/>
      <c r="H47" s="126"/>
      <c r="I47" s="126"/>
      <c r="J47" s="126"/>
      <c r="K47" s="126"/>
      <c r="N47" s="63"/>
      <c r="O47" s="63"/>
      <c r="P47" s="63"/>
      <c r="Q47" s="150"/>
      <c r="R47" s="149"/>
      <c r="S47" s="149"/>
      <c r="T47" s="149"/>
      <c r="U47" s="149"/>
      <c r="V47" s="149"/>
      <c r="W47" s="149"/>
      <c r="X47" s="149"/>
      <c r="Y47" s="149"/>
      <c r="Z47" s="149"/>
      <c r="AA47" s="63"/>
      <c r="AB47" s="150"/>
      <c r="AC47" s="149"/>
      <c r="AD47" s="149"/>
      <c r="AE47" s="149"/>
      <c r="AF47" s="149"/>
      <c r="AG47" s="149"/>
      <c r="AH47" s="149"/>
      <c r="AI47" s="149"/>
      <c r="AJ47" s="149"/>
      <c r="AK47" s="149"/>
      <c r="AL47" s="63"/>
    </row>
    <row r="48" spans="2:38" ht="15" customHeight="1">
      <c r="C48" s="58"/>
      <c r="D48" s="114"/>
      <c r="E48" s="114"/>
      <c r="F48" s="114"/>
      <c r="G48" s="114"/>
      <c r="H48" s="114"/>
      <c r="I48" s="114"/>
      <c r="J48" s="114"/>
      <c r="K48" s="114"/>
      <c r="N48" s="63"/>
      <c r="O48" s="63"/>
      <c r="P48" s="63"/>
      <c r="Q48" s="148"/>
      <c r="R48" s="149"/>
      <c r="S48" s="149"/>
      <c r="T48" s="149"/>
      <c r="U48" s="149"/>
      <c r="V48" s="149"/>
      <c r="W48" s="149"/>
      <c r="X48" s="149"/>
      <c r="Y48" s="149"/>
      <c r="Z48" s="149"/>
      <c r="AA48" s="63"/>
      <c r="AB48" s="148"/>
      <c r="AC48" s="149"/>
      <c r="AD48" s="149"/>
      <c r="AE48" s="149"/>
      <c r="AF48" s="149"/>
      <c r="AG48" s="149"/>
      <c r="AH48" s="149"/>
      <c r="AI48" s="149"/>
      <c r="AJ48" s="149"/>
      <c r="AK48" s="149"/>
      <c r="AL48" s="63"/>
    </row>
    <row r="49" spans="2:38" ht="15" customHeight="1">
      <c r="C49" s="58"/>
      <c r="D49" s="114"/>
      <c r="E49" s="114"/>
      <c r="F49" s="114"/>
      <c r="G49" s="114"/>
      <c r="H49" s="114"/>
      <c r="I49" s="114"/>
      <c r="J49" s="114"/>
      <c r="K49" s="114"/>
      <c r="N49" s="63"/>
      <c r="O49" s="63"/>
      <c r="P49" s="63"/>
      <c r="Q49" s="150"/>
      <c r="R49" s="151"/>
      <c r="S49" s="151"/>
      <c r="T49" s="151"/>
      <c r="U49" s="151"/>
      <c r="V49" s="151"/>
      <c r="W49" s="151"/>
      <c r="X49" s="151"/>
      <c r="Y49" s="151"/>
      <c r="Z49" s="151"/>
      <c r="AA49" s="63"/>
      <c r="AB49" s="150"/>
      <c r="AC49" s="151"/>
      <c r="AD49" s="151"/>
      <c r="AE49" s="151"/>
      <c r="AF49" s="151"/>
      <c r="AG49" s="151"/>
      <c r="AH49" s="151"/>
      <c r="AI49" s="151"/>
      <c r="AJ49" s="151"/>
      <c r="AK49" s="151"/>
      <c r="AL49" s="63"/>
    </row>
    <row r="50" spans="2:38" ht="15" customHeight="1">
      <c r="C50" s="58"/>
      <c r="D50" s="114"/>
      <c r="E50" s="114"/>
      <c r="F50" s="114"/>
      <c r="G50" s="104"/>
      <c r="H50" s="104"/>
      <c r="I50" s="104"/>
      <c r="J50" s="104"/>
      <c r="K50" s="104"/>
      <c r="N50" s="63"/>
      <c r="O50" s="63"/>
      <c r="P50" s="63"/>
      <c r="Q50" s="150"/>
      <c r="R50" s="151"/>
      <c r="S50" s="151"/>
      <c r="T50" s="151"/>
      <c r="U50" s="151"/>
      <c r="V50" s="151"/>
      <c r="W50" s="151"/>
      <c r="X50" s="151"/>
      <c r="Y50" s="151"/>
      <c r="Z50" s="151"/>
      <c r="AA50" s="63"/>
      <c r="AB50" s="150"/>
      <c r="AC50" s="151"/>
      <c r="AD50" s="151"/>
      <c r="AE50" s="151"/>
      <c r="AF50" s="151"/>
      <c r="AG50" s="151"/>
      <c r="AH50" s="151"/>
      <c r="AI50" s="151"/>
      <c r="AJ50" s="151"/>
      <c r="AK50" s="151"/>
      <c r="AL50" s="63"/>
    </row>
    <row r="51" spans="2:38" ht="15" customHeight="1">
      <c r="C51" s="58"/>
      <c r="D51" s="114"/>
      <c r="E51" s="114"/>
      <c r="F51" s="114"/>
      <c r="G51" s="104"/>
      <c r="H51" s="104"/>
      <c r="I51" s="104"/>
      <c r="J51" s="104"/>
      <c r="K51" s="104"/>
      <c r="N51" s="63"/>
      <c r="O51" s="63"/>
      <c r="P51" s="63"/>
      <c r="Q51" s="150"/>
      <c r="R51" s="149"/>
      <c r="S51" s="149"/>
      <c r="T51" s="149"/>
      <c r="U51" s="149"/>
      <c r="V51" s="149"/>
      <c r="W51" s="149"/>
      <c r="X51" s="149"/>
      <c r="Y51" s="149"/>
      <c r="Z51" s="149"/>
      <c r="AA51" s="63"/>
      <c r="AB51" s="150"/>
      <c r="AC51" s="149"/>
      <c r="AD51" s="149"/>
      <c r="AE51" s="149"/>
      <c r="AF51" s="149"/>
      <c r="AG51" s="149"/>
      <c r="AH51" s="149"/>
      <c r="AI51" s="149"/>
      <c r="AJ51" s="149"/>
      <c r="AK51" s="149"/>
      <c r="AL51" s="63"/>
    </row>
    <row r="52" spans="2:38" ht="15" customHeight="1">
      <c r="C52" s="58"/>
      <c r="D52" s="114"/>
      <c r="E52" s="114"/>
      <c r="F52" s="114"/>
      <c r="G52" s="104"/>
      <c r="H52" s="104"/>
      <c r="I52" s="104"/>
      <c r="J52" s="104"/>
      <c r="K52" s="104"/>
      <c r="N52" s="63"/>
      <c r="O52" s="63"/>
      <c r="P52" s="63"/>
      <c r="Q52" s="148"/>
      <c r="R52" s="149"/>
      <c r="S52" s="149"/>
      <c r="T52" s="149"/>
      <c r="U52" s="149"/>
      <c r="V52" s="149"/>
      <c r="W52" s="149"/>
      <c r="X52" s="149"/>
      <c r="Y52" s="149"/>
      <c r="Z52" s="149"/>
      <c r="AA52" s="63"/>
      <c r="AB52" s="148"/>
      <c r="AC52" s="149"/>
      <c r="AD52" s="149"/>
      <c r="AE52" s="149"/>
      <c r="AF52" s="149"/>
      <c r="AG52" s="149"/>
      <c r="AH52" s="149"/>
      <c r="AI52" s="149"/>
      <c r="AJ52" s="149"/>
      <c r="AK52" s="149"/>
      <c r="AL52" s="63"/>
    </row>
    <row r="53" spans="2:38" ht="15" customHeight="1">
      <c r="C53" s="58"/>
      <c r="D53" s="114"/>
      <c r="E53" s="114"/>
      <c r="F53" s="114"/>
      <c r="G53" s="104"/>
      <c r="H53" s="104"/>
      <c r="I53" s="104"/>
      <c r="J53" s="104"/>
      <c r="K53" s="104"/>
      <c r="N53" s="63"/>
      <c r="O53" s="63"/>
      <c r="P53" s="63"/>
      <c r="Q53" s="150"/>
      <c r="R53" s="151"/>
      <c r="S53" s="151"/>
      <c r="T53" s="151"/>
      <c r="U53" s="151"/>
      <c r="V53" s="151"/>
      <c r="W53" s="151"/>
      <c r="X53" s="151"/>
      <c r="Y53" s="151"/>
      <c r="Z53" s="151"/>
      <c r="AA53" s="63"/>
      <c r="AB53" s="150"/>
      <c r="AC53" s="151"/>
      <c r="AD53" s="151"/>
      <c r="AE53" s="151"/>
      <c r="AF53" s="151"/>
      <c r="AG53" s="151"/>
      <c r="AH53" s="151"/>
      <c r="AI53" s="151"/>
      <c r="AJ53" s="151"/>
      <c r="AK53" s="151"/>
      <c r="AL53" s="63"/>
    </row>
    <row r="54" spans="2:38" ht="15" customHeight="1">
      <c r="C54" s="58"/>
      <c r="D54" s="114"/>
      <c r="E54" s="114"/>
      <c r="F54" s="114"/>
      <c r="G54" s="104"/>
      <c r="H54" s="104"/>
      <c r="I54" s="104"/>
      <c r="J54" s="104"/>
      <c r="K54" s="104"/>
      <c r="N54" s="63"/>
      <c r="O54" s="63"/>
      <c r="P54" s="63"/>
      <c r="Q54" s="150"/>
      <c r="R54" s="151"/>
      <c r="S54" s="151"/>
      <c r="T54" s="151"/>
      <c r="U54" s="151"/>
      <c r="V54" s="151"/>
      <c r="W54" s="151"/>
      <c r="X54" s="151"/>
      <c r="Y54" s="151"/>
      <c r="Z54" s="151"/>
      <c r="AA54" s="63"/>
      <c r="AB54" s="150"/>
      <c r="AC54" s="151"/>
      <c r="AD54" s="151"/>
      <c r="AE54" s="151"/>
      <c r="AF54" s="151"/>
      <c r="AG54" s="151"/>
      <c r="AH54" s="151"/>
      <c r="AI54" s="151"/>
      <c r="AJ54" s="151"/>
      <c r="AK54" s="151"/>
      <c r="AL54" s="63"/>
    </row>
    <row r="55" spans="2:38" ht="15" customHeight="1">
      <c r="C55" s="58"/>
      <c r="D55" s="114"/>
      <c r="E55" s="114"/>
      <c r="F55" s="114"/>
      <c r="G55" s="104"/>
      <c r="H55" s="104"/>
      <c r="I55" s="104"/>
      <c r="J55" s="104"/>
      <c r="K55" s="104"/>
      <c r="N55" s="63"/>
      <c r="O55" s="63"/>
      <c r="P55" s="63"/>
      <c r="Q55" s="150"/>
      <c r="R55" s="149"/>
      <c r="S55" s="149"/>
      <c r="T55" s="149"/>
      <c r="U55" s="149"/>
      <c r="V55" s="149"/>
      <c r="W55" s="149"/>
      <c r="X55" s="149"/>
      <c r="Y55" s="149"/>
      <c r="Z55" s="149"/>
      <c r="AA55" s="63"/>
      <c r="AB55" s="150"/>
      <c r="AC55" s="149"/>
      <c r="AD55" s="149"/>
      <c r="AE55" s="149"/>
      <c r="AF55" s="149"/>
      <c r="AG55" s="149"/>
      <c r="AH55" s="149"/>
      <c r="AI55" s="149"/>
      <c r="AJ55" s="149"/>
      <c r="AK55" s="149"/>
      <c r="AL55" s="63"/>
    </row>
    <row r="56" spans="2:38" ht="15" customHeight="1">
      <c r="C56" s="58"/>
      <c r="D56" s="114"/>
      <c r="E56" s="114"/>
      <c r="F56" s="114"/>
      <c r="N56" s="63"/>
      <c r="O56" s="63"/>
      <c r="P56" s="63"/>
      <c r="Q56" s="148"/>
      <c r="R56" s="149"/>
      <c r="S56" s="149"/>
      <c r="T56" s="149"/>
      <c r="U56" s="149"/>
      <c r="V56" s="149"/>
      <c r="W56" s="149"/>
      <c r="X56" s="149"/>
      <c r="Y56" s="149"/>
      <c r="Z56" s="149"/>
      <c r="AA56" s="63"/>
      <c r="AB56" s="148"/>
      <c r="AC56" s="149"/>
      <c r="AD56" s="149"/>
      <c r="AE56" s="149"/>
      <c r="AF56" s="149"/>
      <c r="AG56" s="149"/>
      <c r="AH56" s="149"/>
      <c r="AI56" s="149"/>
      <c r="AJ56" s="149"/>
      <c r="AK56" s="149"/>
      <c r="AL56" s="63"/>
    </row>
    <row r="57" spans="2:38" ht="15" customHeight="1">
      <c r="C57" s="58"/>
      <c r="D57" s="114"/>
      <c r="E57" s="114"/>
      <c r="F57" s="114"/>
      <c r="N57" s="63"/>
      <c r="O57" s="63"/>
      <c r="P57" s="63"/>
      <c r="Q57" s="150"/>
      <c r="R57" s="151"/>
      <c r="S57" s="151"/>
      <c r="T57" s="151"/>
      <c r="U57" s="151"/>
      <c r="V57" s="151"/>
      <c r="W57" s="151"/>
      <c r="X57" s="151"/>
      <c r="Y57" s="151"/>
      <c r="Z57" s="151"/>
      <c r="AA57" s="63"/>
      <c r="AB57" s="150"/>
      <c r="AC57" s="151"/>
      <c r="AD57" s="151"/>
      <c r="AE57" s="151"/>
      <c r="AF57" s="151"/>
      <c r="AG57" s="151"/>
      <c r="AH57" s="151"/>
      <c r="AI57" s="151"/>
      <c r="AJ57" s="151"/>
      <c r="AK57" s="151"/>
      <c r="AL57" s="63"/>
    </row>
    <row r="58" spans="2:38" ht="15" customHeight="1">
      <c r="C58" s="127"/>
      <c r="D58" s="126"/>
      <c r="E58" s="126"/>
      <c r="F58" s="126"/>
      <c r="G58" s="126"/>
      <c r="H58" s="126"/>
      <c r="I58" s="126"/>
      <c r="J58" s="126"/>
      <c r="K58" s="126"/>
      <c r="N58" s="63"/>
      <c r="O58" s="63"/>
      <c r="P58" s="63"/>
      <c r="Q58" s="150"/>
      <c r="R58" s="151"/>
      <c r="S58" s="151"/>
      <c r="T58" s="151"/>
      <c r="U58" s="151"/>
      <c r="V58" s="151"/>
      <c r="W58" s="151"/>
      <c r="X58" s="151"/>
      <c r="Y58" s="151"/>
      <c r="Z58" s="151"/>
      <c r="AA58" s="63"/>
      <c r="AB58" s="150"/>
      <c r="AC58" s="151"/>
      <c r="AD58" s="151"/>
      <c r="AE58" s="151"/>
      <c r="AF58" s="151"/>
      <c r="AG58" s="151"/>
      <c r="AH58" s="151"/>
      <c r="AI58" s="151"/>
      <c r="AJ58" s="151"/>
      <c r="AK58" s="151"/>
      <c r="AL58" s="63"/>
    </row>
    <row r="59" spans="2:38" ht="15" customHeight="1">
      <c r="C59" s="58"/>
      <c r="D59" s="114"/>
      <c r="E59" s="114"/>
      <c r="F59" s="114"/>
      <c r="G59" s="114"/>
      <c r="H59" s="114"/>
      <c r="I59" s="114"/>
      <c r="J59" s="114"/>
      <c r="K59" s="114"/>
      <c r="N59" s="63"/>
      <c r="O59" s="63"/>
      <c r="P59" s="63"/>
      <c r="Q59" s="150"/>
      <c r="R59" s="149"/>
      <c r="S59" s="149"/>
      <c r="T59" s="149"/>
      <c r="U59" s="149"/>
      <c r="V59" s="149"/>
      <c r="W59" s="149"/>
      <c r="X59" s="149"/>
      <c r="Y59" s="149"/>
      <c r="Z59" s="149"/>
      <c r="AA59" s="63"/>
      <c r="AB59" s="150"/>
      <c r="AC59" s="149"/>
      <c r="AD59" s="149"/>
      <c r="AE59" s="149"/>
      <c r="AF59" s="149"/>
      <c r="AG59" s="149"/>
      <c r="AH59" s="149"/>
      <c r="AI59" s="149"/>
      <c r="AJ59" s="149"/>
      <c r="AK59" s="149"/>
      <c r="AL59" s="63"/>
    </row>
    <row r="60" spans="2:38" ht="15" customHeight="1">
      <c r="B60" s="62"/>
      <c r="C60" s="58"/>
      <c r="D60" s="114"/>
      <c r="E60" s="114"/>
      <c r="F60" s="114"/>
      <c r="G60" s="114"/>
      <c r="H60" s="114"/>
      <c r="I60" s="114"/>
      <c r="J60" s="114"/>
      <c r="K60" s="114"/>
      <c r="N60" s="63"/>
      <c r="O60" s="63"/>
      <c r="P60" s="63"/>
      <c r="Q60" s="148"/>
      <c r="R60" s="149"/>
      <c r="S60" s="149"/>
      <c r="T60" s="149"/>
      <c r="U60" s="149"/>
      <c r="V60" s="149"/>
      <c r="W60" s="149"/>
      <c r="X60" s="149"/>
      <c r="Y60" s="149"/>
      <c r="Z60" s="149"/>
      <c r="AA60" s="63"/>
      <c r="AB60" s="148"/>
      <c r="AC60" s="149"/>
      <c r="AD60" s="149"/>
      <c r="AE60" s="149"/>
      <c r="AF60" s="149"/>
      <c r="AG60" s="149"/>
      <c r="AH60" s="149"/>
      <c r="AI60" s="149"/>
      <c r="AJ60" s="149"/>
      <c r="AK60" s="149"/>
      <c r="AL60" s="63"/>
    </row>
    <row r="61" spans="2:38" ht="15" customHeight="1">
      <c r="C61" s="58"/>
      <c r="D61" s="104"/>
      <c r="E61" s="104"/>
      <c r="F61" s="104"/>
      <c r="G61" s="104"/>
      <c r="H61" s="104"/>
      <c r="I61" s="104"/>
      <c r="J61" s="104"/>
      <c r="K61" s="104"/>
      <c r="N61" s="63"/>
      <c r="O61" s="63"/>
      <c r="P61" s="63"/>
      <c r="Q61" s="150"/>
      <c r="R61" s="151"/>
      <c r="S61" s="151"/>
      <c r="T61" s="151"/>
      <c r="U61" s="151"/>
      <c r="V61" s="151"/>
      <c r="W61" s="151"/>
      <c r="X61" s="151"/>
      <c r="Y61" s="151"/>
      <c r="Z61" s="151"/>
      <c r="AA61" s="63"/>
      <c r="AB61" s="150"/>
      <c r="AC61" s="151"/>
      <c r="AD61" s="151"/>
      <c r="AE61" s="151"/>
      <c r="AF61" s="151"/>
      <c r="AG61" s="151"/>
      <c r="AH61" s="151"/>
      <c r="AI61" s="151"/>
      <c r="AJ61" s="151"/>
      <c r="AK61" s="151"/>
      <c r="AL61" s="63"/>
    </row>
    <row r="62" spans="2:38" ht="15" customHeight="1">
      <c r="D62" s="104"/>
      <c r="E62" s="104"/>
      <c r="F62" s="104"/>
      <c r="G62" s="104"/>
      <c r="H62" s="104"/>
      <c r="I62" s="104"/>
      <c r="J62" s="104"/>
      <c r="K62" s="104"/>
      <c r="N62" s="63"/>
      <c r="O62" s="63"/>
      <c r="P62" s="63"/>
      <c r="Q62" s="150"/>
      <c r="R62" s="151"/>
      <c r="S62" s="151"/>
      <c r="T62" s="151"/>
      <c r="U62" s="151"/>
      <c r="V62" s="151"/>
      <c r="W62" s="151"/>
      <c r="X62" s="151"/>
      <c r="Y62" s="151"/>
      <c r="Z62" s="151"/>
      <c r="AA62" s="63"/>
      <c r="AB62" s="150"/>
      <c r="AC62" s="151"/>
      <c r="AD62" s="151"/>
      <c r="AE62" s="151"/>
      <c r="AF62" s="151"/>
      <c r="AG62" s="151"/>
      <c r="AH62" s="151"/>
      <c r="AI62" s="151"/>
      <c r="AJ62" s="151"/>
      <c r="AK62" s="151"/>
      <c r="AL62" s="63"/>
    </row>
    <row r="63" spans="2:38" ht="15" customHeight="1">
      <c r="D63" s="104"/>
      <c r="E63" s="104"/>
      <c r="F63" s="104"/>
      <c r="G63" s="104"/>
      <c r="H63" s="104"/>
      <c r="I63" s="104"/>
      <c r="J63" s="104"/>
      <c r="K63" s="104"/>
      <c r="N63" s="63"/>
      <c r="O63" s="63"/>
      <c r="P63" s="63"/>
      <c r="Q63" s="150"/>
      <c r="R63" s="149"/>
      <c r="S63" s="149"/>
      <c r="T63" s="149"/>
      <c r="U63" s="149"/>
      <c r="V63" s="149"/>
      <c r="W63" s="149"/>
      <c r="X63" s="149"/>
      <c r="Y63" s="149"/>
      <c r="Z63" s="149"/>
      <c r="AA63" s="63"/>
      <c r="AB63" s="150"/>
      <c r="AC63" s="149"/>
      <c r="AD63" s="149"/>
      <c r="AE63" s="149"/>
      <c r="AF63" s="149"/>
      <c r="AG63" s="149"/>
      <c r="AH63" s="149"/>
      <c r="AI63" s="149"/>
      <c r="AJ63" s="149"/>
      <c r="AK63" s="149"/>
      <c r="AL63" s="63"/>
    </row>
    <row r="64" spans="2:38" ht="15" customHeight="1">
      <c r="C64" s="58"/>
      <c r="D64" s="104"/>
      <c r="E64" s="104"/>
      <c r="F64" s="104"/>
      <c r="G64" s="104"/>
      <c r="H64" s="104"/>
      <c r="I64" s="104"/>
      <c r="J64" s="104"/>
      <c r="K64" s="104"/>
      <c r="N64" s="63"/>
      <c r="O64" s="63"/>
      <c r="P64" s="63"/>
      <c r="Q64" s="148"/>
      <c r="R64" s="149"/>
      <c r="S64" s="149"/>
      <c r="T64" s="149"/>
      <c r="U64" s="149"/>
      <c r="V64" s="149"/>
      <c r="W64" s="149"/>
      <c r="X64" s="149"/>
      <c r="Y64" s="149"/>
      <c r="Z64" s="149"/>
      <c r="AA64" s="63"/>
      <c r="AB64" s="148"/>
      <c r="AC64" s="149"/>
      <c r="AD64" s="149"/>
      <c r="AE64" s="149"/>
      <c r="AF64" s="149"/>
      <c r="AG64" s="149"/>
      <c r="AH64" s="149"/>
      <c r="AI64" s="149"/>
      <c r="AJ64" s="149"/>
      <c r="AK64" s="149"/>
      <c r="AL64" s="63"/>
    </row>
    <row r="65" spans="3:38" ht="15" customHeight="1">
      <c r="C65" s="58"/>
      <c r="D65" s="104"/>
      <c r="E65" s="104"/>
      <c r="F65" s="104"/>
      <c r="G65" s="104"/>
      <c r="H65" s="104"/>
      <c r="I65" s="104"/>
      <c r="J65" s="104"/>
      <c r="K65" s="104"/>
      <c r="N65" s="63"/>
      <c r="O65" s="63"/>
      <c r="P65" s="63"/>
      <c r="Q65" s="150"/>
      <c r="R65" s="151"/>
      <c r="S65" s="151"/>
      <c r="T65" s="151"/>
      <c r="U65" s="151"/>
      <c r="V65" s="151"/>
      <c r="W65" s="151"/>
      <c r="X65" s="151"/>
      <c r="Y65" s="151"/>
      <c r="Z65" s="151"/>
      <c r="AA65" s="63"/>
      <c r="AB65" s="150"/>
      <c r="AC65" s="151"/>
      <c r="AD65" s="151"/>
      <c r="AE65" s="151"/>
      <c r="AF65" s="151"/>
      <c r="AG65" s="151"/>
      <c r="AH65" s="151"/>
      <c r="AI65" s="151"/>
      <c r="AJ65" s="151"/>
      <c r="AK65" s="151"/>
      <c r="AL65" s="63"/>
    </row>
    <row r="66" spans="3:38" ht="15" customHeight="1">
      <c r="C66" s="58"/>
      <c r="D66" s="104"/>
      <c r="E66" s="104"/>
      <c r="F66" s="104"/>
      <c r="G66" s="104"/>
      <c r="H66" s="104"/>
      <c r="I66" s="104"/>
      <c r="J66" s="104"/>
      <c r="K66" s="104"/>
      <c r="N66" s="63"/>
      <c r="O66" s="63"/>
      <c r="P66" s="63"/>
      <c r="Q66" s="150"/>
      <c r="R66" s="151"/>
      <c r="S66" s="151"/>
      <c r="T66" s="151"/>
      <c r="U66" s="151"/>
      <c r="V66" s="151"/>
      <c r="W66" s="151"/>
      <c r="X66" s="151"/>
      <c r="Y66" s="151"/>
      <c r="Z66" s="151"/>
      <c r="AA66" s="63"/>
      <c r="AB66" s="150"/>
      <c r="AC66" s="151"/>
      <c r="AD66" s="151"/>
      <c r="AE66" s="151"/>
      <c r="AF66" s="151"/>
      <c r="AG66" s="151"/>
      <c r="AH66" s="151"/>
      <c r="AI66" s="151"/>
      <c r="AJ66" s="151"/>
      <c r="AK66" s="151"/>
      <c r="AL66" s="63"/>
    </row>
    <row r="67" spans="3:38" ht="15" customHeight="1">
      <c r="N67" s="63"/>
      <c r="O67" s="63"/>
      <c r="P67" s="63"/>
      <c r="Q67" s="150"/>
      <c r="R67" s="149"/>
      <c r="S67" s="149"/>
      <c r="T67" s="149"/>
      <c r="U67" s="149"/>
      <c r="V67" s="149"/>
      <c r="W67" s="149"/>
      <c r="X67" s="149"/>
      <c r="Y67" s="149"/>
      <c r="Z67" s="149"/>
      <c r="AA67" s="63"/>
      <c r="AB67" s="150"/>
      <c r="AC67" s="149"/>
      <c r="AD67" s="149"/>
      <c r="AE67" s="149"/>
      <c r="AF67" s="149"/>
      <c r="AG67" s="149"/>
      <c r="AH67" s="149"/>
      <c r="AI67" s="149"/>
      <c r="AJ67" s="149"/>
      <c r="AK67" s="149"/>
      <c r="AL67" s="63"/>
    </row>
    <row r="68" spans="3:38" ht="15" customHeight="1">
      <c r="N68" s="63"/>
      <c r="O68" s="63"/>
      <c r="P68" s="63"/>
      <c r="Q68" s="148"/>
      <c r="R68" s="149"/>
      <c r="S68" s="149"/>
      <c r="T68" s="149"/>
      <c r="U68" s="149"/>
      <c r="V68" s="149"/>
      <c r="W68" s="149"/>
      <c r="X68" s="149"/>
      <c r="Y68" s="149"/>
      <c r="Z68" s="149"/>
      <c r="AA68" s="63"/>
      <c r="AB68" s="148"/>
      <c r="AC68" s="149"/>
      <c r="AD68" s="149"/>
      <c r="AE68" s="149"/>
      <c r="AF68" s="149"/>
      <c r="AG68" s="149"/>
      <c r="AH68" s="149"/>
      <c r="AI68" s="149"/>
      <c r="AJ68" s="149"/>
      <c r="AK68" s="149"/>
      <c r="AL68" s="63"/>
    </row>
    <row r="69" spans="3:38" ht="15" customHeight="1">
      <c r="C69" s="127"/>
      <c r="D69" s="126"/>
      <c r="E69" s="126"/>
      <c r="F69" s="126"/>
      <c r="G69" s="126"/>
      <c r="H69" s="126"/>
      <c r="I69" s="126"/>
      <c r="J69" s="126"/>
      <c r="K69" s="126"/>
      <c r="N69" s="63"/>
      <c r="O69" s="63"/>
      <c r="P69" s="63"/>
      <c r="Q69" s="150"/>
      <c r="R69" s="151"/>
      <c r="S69" s="151"/>
      <c r="T69" s="151"/>
      <c r="U69" s="151"/>
      <c r="V69" s="151"/>
      <c r="W69" s="151"/>
      <c r="X69" s="151"/>
      <c r="Y69" s="151"/>
      <c r="Z69" s="151"/>
      <c r="AA69" s="63"/>
      <c r="AB69" s="150"/>
      <c r="AC69" s="151"/>
      <c r="AD69" s="151"/>
      <c r="AE69" s="151"/>
      <c r="AF69" s="151"/>
      <c r="AG69" s="151"/>
      <c r="AH69" s="151"/>
      <c r="AI69" s="151"/>
      <c r="AJ69" s="151"/>
      <c r="AK69" s="151"/>
      <c r="AL69" s="63"/>
    </row>
    <row r="70" spans="3:38" ht="15" customHeight="1">
      <c r="C70" s="58"/>
      <c r="D70" s="114"/>
      <c r="E70" s="114"/>
      <c r="F70" s="114"/>
      <c r="G70" s="114"/>
      <c r="H70" s="114"/>
      <c r="I70" s="114"/>
      <c r="J70" s="114"/>
      <c r="K70" s="114"/>
      <c r="N70" s="63"/>
      <c r="O70" s="63"/>
      <c r="P70" s="63"/>
      <c r="Q70" s="150"/>
      <c r="R70" s="151"/>
      <c r="S70" s="151"/>
      <c r="T70" s="151"/>
      <c r="U70" s="151"/>
      <c r="V70" s="151"/>
      <c r="W70" s="151"/>
      <c r="X70" s="151"/>
      <c r="Y70" s="151"/>
      <c r="Z70" s="151"/>
      <c r="AA70" s="63"/>
      <c r="AB70" s="150"/>
      <c r="AC70" s="151"/>
      <c r="AD70" s="151"/>
      <c r="AE70" s="151"/>
      <c r="AF70" s="151"/>
      <c r="AG70" s="151"/>
      <c r="AH70" s="151"/>
      <c r="AI70" s="151"/>
      <c r="AJ70" s="151"/>
      <c r="AK70" s="151"/>
      <c r="AL70" s="63"/>
    </row>
    <row r="71" spans="3:38" ht="15" customHeight="1">
      <c r="C71" s="58"/>
      <c r="D71" s="114"/>
      <c r="E71" s="114"/>
      <c r="F71" s="114"/>
      <c r="G71" s="114"/>
      <c r="H71" s="114"/>
      <c r="I71" s="114"/>
      <c r="J71" s="114"/>
      <c r="K71" s="114"/>
      <c r="N71" s="63"/>
      <c r="O71" s="63"/>
      <c r="P71" s="63"/>
      <c r="Q71" s="150"/>
      <c r="R71" s="149"/>
      <c r="S71" s="149"/>
      <c r="T71" s="149"/>
      <c r="U71" s="149"/>
      <c r="V71" s="149"/>
      <c r="W71" s="149"/>
      <c r="X71" s="149"/>
      <c r="Y71" s="149"/>
      <c r="Z71" s="149"/>
      <c r="AA71" s="63"/>
      <c r="AB71" s="150"/>
      <c r="AC71" s="149"/>
      <c r="AD71" s="149"/>
      <c r="AE71" s="149"/>
      <c r="AF71" s="149"/>
      <c r="AG71" s="149"/>
      <c r="AH71" s="149"/>
      <c r="AI71" s="149"/>
      <c r="AJ71" s="149"/>
      <c r="AK71" s="149"/>
      <c r="AL71" s="63"/>
    </row>
    <row r="72" spans="3:38" ht="15" customHeight="1">
      <c r="C72" s="58"/>
      <c r="D72" s="104"/>
      <c r="E72" s="104"/>
      <c r="F72" s="104"/>
      <c r="G72" s="104"/>
      <c r="H72" s="104"/>
      <c r="I72" s="104"/>
      <c r="J72" s="104"/>
      <c r="K72" s="104"/>
      <c r="N72" s="63"/>
      <c r="O72" s="63"/>
      <c r="P72" s="63"/>
      <c r="Q72" s="147"/>
      <c r="R72" s="156"/>
      <c r="S72" s="156"/>
      <c r="T72" s="156"/>
      <c r="U72" s="156"/>
      <c r="V72" s="156"/>
      <c r="W72" s="156"/>
      <c r="X72" s="156"/>
      <c r="Y72" s="156"/>
      <c r="Z72" s="156"/>
      <c r="AA72" s="63"/>
      <c r="AB72" s="148"/>
      <c r="AC72" s="149"/>
      <c r="AD72" s="149"/>
      <c r="AE72" s="149"/>
      <c r="AF72" s="149"/>
      <c r="AG72" s="149"/>
      <c r="AH72" s="149"/>
      <c r="AI72" s="149"/>
      <c r="AJ72" s="149"/>
      <c r="AK72" s="149"/>
      <c r="AL72" s="63"/>
    </row>
    <row r="73" spans="3:38" ht="15" customHeight="1">
      <c r="D73" s="104"/>
      <c r="E73" s="104"/>
      <c r="F73" s="104"/>
      <c r="G73" s="104"/>
      <c r="H73" s="104"/>
      <c r="I73" s="104"/>
      <c r="J73" s="104"/>
      <c r="K73" s="104"/>
      <c r="N73" s="63"/>
      <c r="O73" s="63"/>
      <c r="P73" s="63"/>
      <c r="Q73" s="63"/>
      <c r="R73" s="63"/>
      <c r="S73" s="63"/>
      <c r="T73" s="63"/>
      <c r="U73" s="63"/>
      <c r="V73" s="63"/>
      <c r="W73" s="63"/>
      <c r="X73" s="63"/>
      <c r="Y73" s="63"/>
      <c r="Z73" s="63"/>
      <c r="AA73" s="63"/>
      <c r="AB73" s="150"/>
      <c r="AC73" s="151"/>
      <c r="AD73" s="151"/>
      <c r="AE73" s="151"/>
      <c r="AF73" s="151"/>
      <c r="AG73" s="151"/>
      <c r="AH73" s="151"/>
      <c r="AI73" s="151"/>
      <c r="AJ73" s="151"/>
      <c r="AK73" s="151"/>
      <c r="AL73" s="63"/>
    </row>
    <row r="74" spans="3:38" ht="15" customHeight="1">
      <c r="D74" s="104"/>
      <c r="E74" s="104"/>
      <c r="F74" s="104"/>
      <c r="G74" s="104"/>
      <c r="H74" s="104"/>
      <c r="I74" s="104"/>
      <c r="J74" s="104"/>
      <c r="K74" s="104"/>
      <c r="N74" s="63"/>
      <c r="O74" s="63"/>
      <c r="P74" s="63"/>
      <c r="Q74" s="63"/>
      <c r="R74" s="63"/>
      <c r="S74" s="63"/>
      <c r="T74" s="63"/>
      <c r="U74" s="63"/>
      <c r="V74" s="63"/>
      <c r="W74" s="63"/>
      <c r="X74" s="63"/>
      <c r="Y74" s="63"/>
      <c r="Z74" s="63"/>
      <c r="AA74" s="63"/>
      <c r="AB74" s="150"/>
      <c r="AC74" s="151"/>
      <c r="AD74" s="151"/>
      <c r="AE74" s="151"/>
      <c r="AF74" s="151"/>
      <c r="AG74" s="151"/>
      <c r="AH74" s="151"/>
      <c r="AI74" s="151"/>
      <c r="AJ74" s="151"/>
      <c r="AK74" s="151"/>
      <c r="AL74" s="63"/>
    </row>
    <row r="75" spans="3:38" ht="15" customHeight="1">
      <c r="D75" s="104"/>
      <c r="E75" s="104"/>
      <c r="F75" s="104"/>
      <c r="G75" s="104"/>
      <c r="H75" s="104"/>
      <c r="I75" s="104"/>
      <c r="J75" s="104"/>
      <c r="K75" s="104"/>
      <c r="N75" s="63"/>
      <c r="O75" s="63"/>
      <c r="P75" s="63"/>
      <c r="Q75" s="63"/>
      <c r="R75" s="157"/>
      <c r="S75" s="157"/>
      <c r="T75" s="157"/>
      <c r="U75" s="157"/>
      <c r="V75" s="157"/>
      <c r="W75" s="157"/>
      <c r="X75" s="157"/>
      <c r="Y75" s="157"/>
      <c r="Z75" s="157"/>
      <c r="AA75" s="63"/>
      <c r="AB75" s="150"/>
      <c r="AC75" s="149"/>
      <c r="AD75" s="149"/>
      <c r="AE75" s="149"/>
      <c r="AF75" s="149"/>
      <c r="AG75" s="149"/>
      <c r="AH75" s="149"/>
      <c r="AI75" s="149"/>
      <c r="AJ75" s="149"/>
      <c r="AK75" s="149"/>
      <c r="AL75" s="63"/>
    </row>
    <row r="76" spans="3:38" ht="15" customHeight="1">
      <c r="C76" s="58"/>
      <c r="D76" s="104"/>
      <c r="E76" s="104"/>
      <c r="F76" s="104"/>
      <c r="G76" s="104"/>
      <c r="H76" s="104"/>
      <c r="I76" s="104"/>
      <c r="J76" s="104"/>
      <c r="K76" s="104"/>
      <c r="N76" s="63"/>
      <c r="O76" s="63"/>
      <c r="P76" s="63"/>
      <c r="Q76" s="63"/>
      <c r="R76" s="63"/>
      <c r="S76" s="63"/>
      <c r="T76" s="63"/>
      <c r="U76" s="63"/>
      <c r="V76" s="63"/>
      <c r="W76" s="63"/>
      <c r="X76" s="63"/>
      <c r="Y76" s="63"/>
      <c r="Z76" s="63"/>
      <c r="AA76" s="63"/>
      <c r="AB76" s="148"/>
      <c r="AC76" s="149"/>
      <c r="AD76" s="149"/>
      <c r="AE76" s="149"/>
      <c r="AF76" s="149"/>
      <c r="AG76" s="149"/>
      <c r="AH76" s="149"/>
      <c r="AI76" s="149"/>
      <c r="AJ76" s="149"/>
      <c r="AK76" s="149"/>
      <c r="AL76" s="63"/>
    </row>
    <row r="77" spans="3:38" ht="15" customHeight="1">
      <c r="C77" s="58"/>
      <c r="D77" s="104"/>
      <c r="E77" s="104"/>
      <c r="F77" s="104"/>
      <c r="G77" s="104"/>
      <c r="H77" s="104"/>
      <c r="I77" s="104"/>
      <c r="J77" s="104"/>
      <c r="K77" s="104"/>
      <c r="N77" s="63"/>
      <c r="O77" s="63"/>
      <c r="P77" s="63"/>
      <c r="Q77" s="63"/>
      <c r="R77" s="63"/>
      <c r="S77" s="63"/>
      <c r="T77" s="63"/>
      <c r="U77" s="63"/>
      <c r="V77" s="63"/>
      <c r="W77" s="63"/>
      <c r="X77" s="63"/>
      <c r="Y77" s="63"/>
      <c r="Z77" s="63"/>
      <c r="AA77" s="63"/>
      <c r="AB77" s="150"/>
      <c r="AC77" s="151"/>
      <c r="AD77" s="151"/>
      <c r="AE77" s="151"/>
      <c r="AF77" s="151"/>
      <c r="AG77" s="151"/>
      <c r="AH77" s="151"/>
      <c r="AI77" s="151"/>
      <c r="AJ77" s="151"/>
      <c r="AK77" s="151"/>
      <c r="AL77" s="63"/>
    </row>
    <row r="78" spans="3:38">
      <c r="C78" s="58"/>
      <c r="D78" s="104"/>
      <c r="E78" s="104"/>
      <c r="F78" s="104"/>
      <c r="G78" s="104"/>
      <c r="H78" s="104"/>
      <c r="I78" s="104"/>
      <c r="J78" s="104"/>
      <c r="K78" s="104"/>
      <c r="N78" s="63"/>
      <c r="O78" s="63"/>
      <c r="P78" s="63"/>
      <c r="Q78" s="63"/>
      <c r="R78" s="63"/>
      <c r="S78" s="63"/>
      <c r="T78" s="63"/>
      <c r="U78" s="63"/>
      <c r="V78" s="63"/>
      <c r="W78" s="63"/>
      <c r="X78" s="63"/>
      <c r="Y78" s="63"/>
      <c r="Z78" s="63"/>
      <c r="AA78" s="63"/>
      <c r="AB78" s="150"/>
      <c r="AC78" s="151"/>
      <c r="AD78" s="151"/>
      <c r="AE78" s="151"/>
      <c r="AF78" s="151"/>
      <c r="AG78" s="151"/>
      <c r="AH78" s="151"/>
      <c r="AI78" s="151"/>
      <c r="AJ78" s="151"/>
      <c r="AK78" s="151"/>
      <c r="AL78" s="63"/>
    </row>
    <row r="79" spans="3:38">
      <c r="N79" s="63"/>
      <c r="O79" s="63"/>
      <c r="P79" s="63"/>
      <c r="Q79" s="63"/>
      <c r="R79" s="63"/>
      <c r="S79" s="63"/>
      <c r="T79" s="63"/>
      <c r="U79" s="63"/>
      <c r="V79" s="63"/>
      <c r="W79" s="63"/>
      <c r="X79" s="63"/>
      <c r="Y79" s="63"/>
      <c r="Z79" s="63"/>
      <c r="AA79" s="63"/>
      <c r="AB79" s="150"/>
      <c r="AC79" s="149"/>
      <c r="AD79" s="149"/>
      <c r="AE79" s="149"/>
      <c r="AF79" s="149"/>
      <c r="AG79" s="149"/>
      <c r="AH79" s="149"/>
      <c r="AI79" s="149"/>
      <c r="AJ79" s="149"/>
      <c r="AK79" s="149"/>
      <c r="AL79" s="63"/>
    </row>
    <row r="80" spans="3:38">
      <c r="N80" s="63"/>
      <c r="O80" s="63"/>
      <c r="P80" s="63"/>
      <c r="Q80" s="63"/>
      <c r="R80" s="63"/>
      <c r="S80" s="63"/>
      <c r="T80" s="63"/>
      <c r="U80" s="63"/>
      <c r="V80" s="63"/>
      <c r="W80" s="63"/>
      <c r="X80" s="63"/>
      <c r="Y80" s="63"/>
      <c r="Z80" s="63"/>
      <c r="AA80" s="63"/>
      <c r="AB80" s="147"/>
      <c r="AC80" s="156"/>
      <c r="AD80" s="156"/>
      <c r="AE80" s="156"/>
      <c r="AF80" s="156"/>
      <c r="AG80" s="156"/>
      <c r="AH80" s="156"/>
      <c r="AI80" s="156"/>
      <c r="AJ80" s="156"/>
      <c r="AK80" s="156"/>
      <c r="AL80" s="63"/>
    </row>
    <row r="81" spans="4:38">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row>
    <row r="82" spans="4:38">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row>
    <row r="83" spans="4:38">
      <c r="D83" s="83"/>
      <c r="N83" s="63"/>
      <c r="O83" s="63"/>
      <c r="P83" s="63"/>
      <c r="Q83" s="63"/>
      <c r="R83" s="63"/>
      <c r="S83" s="63"/>
      <c r="T83" s="63"/>
      <c r="U83" s="63"/>
      <c r="V83" s="63"/>
      <c r="W83" s="63"/>
      <c r="X83" s="63"/>
      <c r="Y83" s="63"/>
      <c r="Z83" s="63"/>
      <c r="AA83" s="63"/>
      <c r="AB83" s="63"/>
      <c r="AC83" s="157"/>
      <c r="AD83" s="157"/>
      <c r="AE83" s="157"/>
      <c r="AF83" s="157"/>
      <c r="AG83" s="157"/>
      <c r="AH83" s="157"/>
      <c r="AI83" s="157"/>
      <c r="AJ83" s="157"/>
      <c r="AK83" s="157"/>
      <c r="AL83" s="63"/>
    </row>
    <row r="84" spans="4:38">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row>
    <row r="85" spans="4:38">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row>
    <row r="86" spans="4:38">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row>
  </sheetData>
  <mergeCells count="1">
    <mergeCell ref="C3:L3"/>
  </mergeCells>
  <conditionalFormatting sqref="Q141:Z1048576 AB40:AK80 Q1:Z74 AB4:AK35">
    <cfRule type="cellIs" dxfId="1" priority="2" operator="equal">
      <formula>0</formula>
    </cfRule>
  </conditionalFormatting>
  <conditionalFormatting sqref="AB36:AK39">
    <cfRule type="cellIs" dxfId="0" priority="1" operator="equal">
      <formula>0</formula>
    </cfRule>
  </conditionalFormatting>
  <hyperlinks>
    <hyperlink ref="L1" location="Index!A1" display="Index" xr:uid="{00000000-0004-0000-2300-000000000000}"/>
  </hyperlinks>
  <pageMargins left="0.75" right="0.75" top="1" bottom="1" header="0.5" footer="0.5"/>
  <pageSetup scale="74" orientation="portrait" r:id="rId1"/>
  <headerFooter alignWithMargins="0"/>
  <colBreaks count="1" manualBreakCount="1">
    <brk id="12" max="5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tabColor rgb="FF00B050"/>
  </sheetPr>
  <dimension ref="A1:M74"/>
  <sheetViews>
    <sheetView workbookViewId="0"/>
  </sheetViews>
  <sheetFormatPr defaultColWidth="9.42578125" defaultRowHeight="13.2"/>
  <cols>
    <col min="1" max="2" width="9.42578125" style="54"/>
    <col min="3" max="3" width="27.7109375" style="54" customWidth="1"/>
    <col min="4" max="11" width="14.7109375" style="54" customWidth="1"/>
    <col min="12" max="12" width="12.7109375" style="54" customWidth="1"/>
    <col min="13" max="26" width="8.7109375" style="54" customWidth="1"/>
    <col min="27" max="16384" width="9.42578125" style="54"/>
  </cols>
  <sheetData>
    <row r="1" spans="1:13" s="133" customFormat="1" ht="58.2" customHeight="1">
      <c r="B1" s="172"/>
      <c r="C1" s="173"/>
      <c r="F1" s="174"/>
      <c r="L1" s="175" t="s">
        <v>17</v>
      </c>
    </row>
    <row r="2" spans="1:13" ht="18" customHeight="1">
      <c r="B2" s="59"/>
      <c r="C2" s="60"/>
      <c r="D2" s="60"/>
      <c r="E2" s="60"/>
      <c r="F2" s="60"/>
      <c r="G2" s="60"/>
      <c r="H2" s="60"/>
      <c r="I2" s="60"/>
      <c r="J2" s="60"/>
      <c r="K2" s="60"/>
      <c r="L2" s="60"/>
      <c r="M2" s="61"/>
    </row>
    <row r="3" spans="1:13" s="63" customFormat="1" ht="18" customHeight="1">
      <c r="A3" s="54"/>
      <c r="B3" s="62"/>
      <c r="C3" s="244" t="str">
        <f>CONCATENATE(Index!C15," ",Index!D15)</f>
        <v>Table 2.5 Adaptive Cruise Control Systems</v>
      </c>
      <c r="D3" s="244"/>
      <c r="E3" s="244"/>
      <c r="F3" s="244"/>
      <c r="G3" s="244"/>
      <c r="H3" s="244"/>
      <c r="I3" s="244"/>
      <c r="J3" s="244"/>
      <c r="K3" s="244"/>
      <c r="L3" s="244"/>
      <c r="M3" s="144"/>
    </row>
    <row r="4" spans="1:13" s="63" customFormat="1" ht="30" customHeight="1">
      <c r="A4" s="54"/>
      <c r="B4" s="62"/>
      <c r="C4" s="109"/>
      <c r="D4" s="109">
        <f>2019</f>
        <v>2019</v>
      </c>
      <c r="E4" s="109">
        <f t="shared" ref="E4:K4" si="0">D4+1</f>
        <v>2020</v>
      </c>
      <c r="F4" s="109">
        <f t="shared" si="0"/>
        <v>2021</v>
      </c>
      <c r="G4" s="109">
        <f t="shared" si="0"/>
        <v>2022</v>
      </c>
      <c r="H4" s="109">
        <f t="shared" si="0"/>
        <v>2023</v>
      </c>
      <c r="I4" s="109">
        <f t="shared" si="0"/>
        <v>2024</v>
      </c>
      <c r="J4" s="109">
        <f t="shared" si="0"/>
        <v>2025</v>
      </c>
      <c r="K4" s="109">
        <f t="shared" si="0"/>
        <v>2026</v>
      </c>
      <c r="L4" s="107" t="s">
        <v>114</v>
      </c>
    </row>
    <row r="5" spans="1:13" s="63" customFormat="1" ht="15" customHeight="1">
      <c r="A5" s="54"/>
      <c r="B5" s="62"/>
      <c r="C5" s="74" t="s">
        <v>1</v>
      </c>
      <c r="D5" s="89"/>
      <c r="E5" s="89"/>
      <c r="F5" s="89"/>
      <c r="G5" s="89"/>
      <c r="H5" s="89"/>
      <c r="I5" s="89"/>
      <c r="J5" s="89"/>
      <c r="K5" s="89"/>
      <c r="L5" s="76"/>
    </row>
    <row r="6" spans="1:13" s="63" customFormat="1" ht="15" customHeight="1">
      <c r="A6" s="54"/>
      <c r="B6" s="62"/>
      <c r="C6" s="82" t="s">
        <v>10</v>
      </c>
      <c r="D6" s="99"/>
      <c r="E6" s="99"/>
      <c r="F6" s="99"/>
      <c r="G6" s="99"/>
      <c r="H6" s="99"/>
      <c r="I6" s="99"/>
      <c r="J6" s="99"/>
      <c r="K6" s="99"/>
      <c r="L6" s="101"/>
      <c r="M6" s="144"/>
    </row>
    <row r="7" spans="1:13" s="63" customFormat="1" ht="15" customHeight="1">
      <c r="A7" s="54"/>
      <c r="B7" s="62"/>
      <c r="C7" s="82" t="s">
        <v>23</v>
      </c>
      <c r="D7" s="98"/>
      <c r="E7" s="98"/>
      <c r="F7" s="98"/>
      <c r="G7" s="98"/>
      <c r="H7" s="98"/>
      <c r="I7" s="98"/>
      <c r="J7" s="98"/>
      <c r="K7" s="98"/>
      <c r="L7" s="101" t="str">
        <f>IF(D7=0,"-",(((K7/D7)^(1/7))-1))</f>
        <v>-</v>
      </c>
    </row>
    <row r="8" spans="1:13" s="63" customFormat="1" ht="15" customHeight="1">
      <c r="A8" s="54"/>
      <c r="B8" s="62"/>
      <c r="C8" s="74" t="s">
        <v>4</v>
      </c>
      <c r="D8" s="183"/>
      <c r="E8" s="183"/>
      <c r="F8" s="183"/>
      <c r="G8" s="183"/>
      <c r="H8" s="183"/>
      <c r="I8" s="183"/>
      <c r="J8" s="183"/>
      <c r="K8" s="183"/>
      <c r="L8" s="76"/>
    </row>
    <row r="9" spans="1:13" s="63" customFormat="1" ht="15" customHeight="1">
      <c r="A9" s="54"/>
      <c r="B9" s="62"/>
      <c r="C9" s="82" t="s">
        <v>10</v>
      </c>
      <c r="D9" s="99"/>
      <c r="E9" s="99"/>
      <c r="F9" s="99"/>
      <c r="G9" s="99"/>
      <c r="H9" s="99"/>
      <c r="I9" s="99"/>
      <c r="J9" s="99"/>
      <c r="K9" s="99"/>
      <c r="L9" s="101"/>
    </row>
    <row r="10" spans="1:13" s="63" customFormat="1" ht="15" customHeight="1">
      <c r="A10" s="54"/>
      <c r="B10" s="62"/>
      <c r="C10" s="82" t="s">
        <v>23</v>
      </c>
      <c r="D10" s="98"/>
      <c r="E10" s="98"/>
      <c r="F10" s="98"/>
      <c r="G10" s="98"/>
      <c r="H10" s="98"/>
      <c r="I10" s="98"/>
      <c r="J10" s="98"/>
      <c r="K10" s="98"/>
      <c r="L10" s="101" t="str">
        <f>IF(D10=0,"-",(((K10/D10)^(1/7))-1))</f>
        <v>-</v>
      </c>
    </row>
    <row r="11" spans="1:13" s="63" customFormat="1" ht="15" customHeight="1">
      <c r="A11" s="54"/>
      <c r="B11" s="62"/>
      <c r="C11" s="74" t="s">
        <v>5</v>
      </c>
      <c r="D11" s="89"/>
      <c r="E11" s="89"/>
      <c r="F11" s="89"/>
      <c r="G11" s="89"/>
      <c r="H11" s="89"/>
      <c r="I11" s="89"/>
      <c r="J11" s="89"/>
      <c r="K11" s="89"/>
      <c r="L11" s="76"/>
    </row>
    <row r="12" spans="1:13" s="63" customFormat="1" ht="15" customHeight="1">
      <c r="A12" s="54"/>
      <c r="B12" s="62"/>
      <c r="C12" s="82" t="s">
        <v>10</v>
      </c>
      <c r="D12" s="99"/>
      <c r="E12" s="99"/>
      <c r="F12" s="99"/>
      <c r="G12" s="99"/>
      <c r="H12" s="99"/>
      <c r="I12" s="99"/>
      <c r="J12" s="99"/>
      <c r="K12" s="99"/>
      <c r="L12" s="101"/>
    </row>
    <row r="13" spans="1:13" s="63" customFormat="1" ht="15" customHeight="1">
      <c r="A13" s="54"/>
      <c r="B13" s="62"/>
      <c r="C13" s="82" t="s">
        <v>23</v>
      </c>
      <c r="D13" s="98"/>
      <c r="E13" s="98"/>
      <c r="F13" s="98"/>
      <c r="G13" s="98"/>
      <c r="H13" s="98"/>
      <c r="I13" s="98"/>
      <c r="J13" s="98"/>
      <c r="K13" s="98"/>
      <c r="L13" s="101" t="str">
        <f>IF(D13=0,"-",(((K13/D13)^(1/7))-1))</f>
        <v>-</v>
      </c>
    </row>
    <row r="14" spans="1:13" s="63" customFormat="1" ht="15" customHeight="1">
      <c r="A14" s="54"/>
      <c r="B14" s="62"/>
      <c r="C14" s="74" t="s">
        <v>6</v>
      </c>
      <c r="D14" s="89"/>
      <c r="E14" s="89"/>
      <c r="F14" s="89"/>
      <c r="G14" s="89"/>
      <c r="H14" s="89"/>
      <c r="I14" s="89"/>
      <c r="J14" s="89"/>
      <c r="K14" s="89"/>
      <c r="L14" s="76"/>
    </row>
    <row r="15" spans="1:13" s="63" customFormat="1" ht="15" customHeight="1">
      <c r="A15" s="54"/>
      <c r="B15" s="62"/>
      <c r="C15" s="82" t="s">
        <v>10</v>
      </c>
      <c r="D15" s="99"/>
      <c r="E15" s="99"/>
      <c r="F15" s="99"/>
      <c r="G15" s="99"/>
      <c r="H15" s="99"/>
      <c r="I15" s="99"/>
      <c r="J15" s="99"/>
      <c r="K15" s="99"/>
      <c r="L15" s="101"/>
    </row>
    <row r="16" spans="1:13" s="63" customFormat="1" ht="15" customHeight="1">
      <c r="A16" s="54"/>
      <c r="B16" s="62"/>
      <c r="C16" s="82" t="s">
        <v>23</v>
      </c>
      <c r="D16" s="98"/>
      <c r="E16" s="98"/>
      <c r="F16" s="98"/>
      <c r="G16" s="98"/>
      <c r="H16" s="98"/>
      <c r="I16" s="98"/>
      <c r="J16" s="98"/>
      <c r="K16" s="98"/>
      <c r="L16" s="101" t="str">
        <f>IF(D16=0,"-",(((K16/D16)^(1/7))-1))</f>
        <v>-</v>
      </c>
    </row>
    <row r="17" spans="1:12" s="63" customFormat="1" ht="15" customHeight="1">
      <c r="A17" s="54"/>
      <c r="B17" s="62"/>
      <c r="C17" s="74" t="s">
        <v>7</v>
      </c>
      <c r="D17" s="89"/>
      <c r="E17" s="89"/>
      <c r="F17" s="89"/>
      <c r="G17" s="89"/>
      <c r="H17" s="89"/>
      <c r="I17" s="89"/>
      <c r="J17" s="89"/>
      <c r="K17" s="89"/>
      <c r="L17" s="76"/>
    </row>
    <row r="18" spans="1:12" s="63" customFormat="1" ht="15" customHeight="1">
      <c r="A18" s="54"/>
      <c r="B18" s="62"/>
      <c r="C18" s="82" t="s">
        <v>10</v>
      </c>
      <c r="D18" s="99"/>
      <c r="E18" s="99"/>
      <c r="F18" s="99"/>
      <c r="G18" s="99"/>
      <c r="H18" s="99"/>
      <c r="I18" s="99"/>
      <c r="J18" s="99"/>
      <c r="K18" s="99"/>
      <c r="L18" s="101"/>
    </row>
    <row r="19" spans="1:12" s="63" customFormat="1" ht="15" customHeight="1">
      <c r="A19" s="54"/>
      <c r="B19" s="62"/>
      <c r="C19" s="82" t="s">
        <v>23</v>
      </c>
      <c r="D19" s="98"/>
      <c r="E19" s="98"/>
      <c r="F19" s="98"/>
      <c r="G19" s="98"/>
      <c r="H19" s="98"/>
      <c r="I19" s="98"/>
      <c r="J19" s="98"/>
      <c r="K19" s="98"/>
      <c r="L19" s="101" t="str">
        <f>IF(D19=0,"-",(((K19/D19)^(1/7))-1))</f>
        <v>-</v>
      </c>
    </row>
    <row r="20" spans="1:12" s="63" customFormat="1" ht="15" customHeight="1">
      <c r="A20" s="54"/>
      <c r="B20" s="62"/>
      <c r="C20" s="74" t="s">
        <v>8</v>
      </c>
      <c r="D20" s="89"/>
      <c r="E20" s="89"/>
      <c r="F20" s="89"/>
      <c r="G20" s="89"/>
      <c r="H20" s="89"/>
      <c r="I20" s="89"/>
      <c r="J20" s="89"/>
      <c r="K20" s="89"/>
      <c r="L20" s="76"/>
    </row>
    <row r="21" spans="1:12" s="63" customFormat="1" ht="15" customHeight="1">
      <c r="A21" s="54"/>
      <c r="B21" s="62"/>
      <c r="C21" s="82" t="s">
        <v>10</v>
      </c>
      <c r="D21" s="99"/>
      <c r="E21" s="99"/>
      <c r="F21" s="99"/>
      <c r="G21" s="99"/>
      <c r="H21" s="99"/>
      <c r="I21" s="99"/>
      <c r="J21" s="99"/>
      <c r="K21" s="99"/>
      <c r="L21" s="101"/>
    </row>
    <row r="22" spans="1:12" s="63" customFormat="1" ht="15" customHeight="1">
      <c r="A22" s="54"/>
      <c r="B22" s="62"/>
      <c r="C22" s="82" t="s">
        <v>23</v>
      </c>
      <c r="D22" s="98"/>
      <c r="E22" s="98"/>
      <c r="F22" s="98"/>
      <c r="G22" s="98"/>
      <c r="H22" s="98"/>
      <c r="I22" s="98"/>
      <c r="J22" s="98"/>
      <c r="K22" s="98"/>
      <c r="L22" s="101" t="str">
        <f>IF(D22=0,"-",(((K22/D22)^(1/7))-1))</f>
        <v>-</v>
      </c>
    </row>
    <row r="23" spans="1:12" s="63" customFormat="1" ht="15" customHeight="1">
      <c r="A23" s="54"/>
      <c r="B23" s="62"/>
      <c r="C23" s="74" t="s">
        <v>11</v>
      </c>
      <c r="D23" s="75"/>
      <c r="E23" s="75"/>
      <c r="F23" s="75"/>
      <c r="G23" s="75"/>
      <c r="H23" s="75"/>
      <c r="I23" s="75"/>
      <c r="J23" s="75"/>
      <c r="K23" s="75"/>
      <c r="L23" s="76"/>
    </row>
    <row r="24" spans="1:12" s="63" customFormat="1" ht="15" customHeight="1">
      <c r="A24" s="54"/>
      <c r="B24" s="62"/>
      <c r="C24" s="74" t="s">
        <v>10</v>
      </c>
      <c r="D24" s="89"/>
      <c r="E24" s="89"/>
      <c r="F24" s="89"/>
      <c r="G24" s="89"/>
      <c r="H24" s="89"/>
      <c r="I24" s="89"/>
      <c r="J24" s="89"/>
      <c r="K24" s="89"/>
      <c r="L24" s="76"/>
    </row>
    <row r="25" spans="1:12" s="63" customFormat="1" ht="15" customHeight="1">
      <c r="A25" s="54"/>
      <c r="B25" s="62"/>
      <c r="C25" s="74" t="s">
        <v>23</v>
      </c>
      <c r="D25" s="75"/>
      <c r="E25" s="75"/>
      <c r="F25" s="75"/>
      <c r="G25" s="75"/>
      <c r="H25" s="75"/>
      <c r="I25" s="75"/>
      <c r="J25" s="75"/>
      <c r="K25" s="75"/>
      <c r="L25" s="76" t="str">
        <f>IF(D25=0,"-",(((K25/D25)^(1/7))-1))</f>
        <v>-</v>
      </c>
    </row>
    <row r="26" spans="1:12" s="181" customFormat="1" ht="25.5" customHeight="1">
      <c r="B26" s="178"/>
      <c r="C26" s="248"/>
      <c r="D26" s="248"/>
      <c r="E26" s="248"/>
      <c r="F26" s="248"/>
      <c r="G26" s="248"/>
      <c r="H26" s="248"/>
      <c r="I26" s="248"/>
      <c r="J26" s="248"/>
      <c r="K26" s="179"/>
      <c r="L26" s="180" t="s">
        <v>24</v>
      </c>
    </row>
    <row r="27" spans="1:12" ht="15" customHeight="1">
      <c r="B27" s="62"/>
    </row>
    <row r="28" spans="1:12" ht="15" customHeight="1">
      <c r="B28" s="62"/>
    </row>
    <row r="29" spans="1:12" ht="15" customHeight="1">
      <c r="B29" s="62"/>
    </row>
    <row r="30" spans="1:12" ht="15" customHeight="1">
      <c r="B30" s="62"/>
    </row>
    <row r="31" spans="1:12" ht="15" customHeight="1">
      <c r="B31" s="62"/>
    </row>
    <row r="32" spans="1:12" ht="15" customHeight="1">
      <c r="B32" s="62"/>
    </row>
    <row r="33" spans="2:12" ht="15" customHeight="1"/>
    <row r="34" spans="2:12" ht="15" customHeight="1">
      <c r="B34" s="66"/>
      <c r="C34" s="58"/>
      <c r="D34" s="58"/>
      <c r="E34" s="58"/>
      <c r="F34" s="58"/>
      <c r="G34" s="58"/>
      <c r="H34" s="58"/>
      <c r="I34" s="58"/>
      <c r="J34" s="58"/>
      <c r="K34" s="58"/>
      <c r="L34" s="58"/>
    </row>
    <row r="35" spans="2:12" ht="15" customHeight="1">
      <c r="B35" s="67"/>
      <c r="C35" s="58"/>
      <c r="D35" s="67"/>
      <c r="E35" s="58"/>
      <c r="F35" s="58"/>
      <c r="G35" s="58"/>
      <c r="H35" s="58"/>
      <c r="I35" s="58"/>
      <c r="J35" s="58"/>
      <c r="K35" s="58"/>
      <c r="L35" s="58"/>
    </row>
    <row r="36" spans="2:12" ht="15" customHeight="1">
      <c r="B36" s="67"/>
      <c r="C36" s="58"/>
      <c r="D36" s="67"/>
      <c r="E36" s="58"/>
      <c r="F36" s="58"/>
      <c r="G36" s="58"/>
      <c r="H36" s="58"/>
      <c r="I36" s="58"/>
      <c r="J36" s="58"/>
      <c r="K36" s="58"/>
      <c r="L36" s="58"/>
    </row>
    <row r="37" spans="2:12" ht="15" customHeight="1">
      <c r="B37" s="67"/>
      <c r="C37" s="58"/>
      <c r="D37" s="58"/>
      <c r="E37" s="58"/>
      <c r="F37" s="58"/>
      <c r="G37" s="58"/>
      <c r="H37" s="58"/>
      <c r="I37" s="58"/>
      <c r="J37" s="58"/>
      <c r="K37" s="58"/>
      <c r="L37" s="58"/>
    </row>
    <row r="38" spans="2:12" ht="15" customHeight="1"/>
    <row r="39" spans="2:12" ht="15" customHeight="1"/>
    <row r="40" spans="2:12" ht="15" customHeight="1"/>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spans="2:2" ht="15" customHeight="1"/>
    <row r="50" spans="2:2" ht="15" customHeight="1"/>
    <row r="51" spans="2:2" ht="15" customHeight="1"/>
    <row r="52" spans="2:2" ht="15" customHeight="1"/>
    <row r="53" spans="2:2" ht="15" customHeight="1"/>
    <row r="54" spans="2:2" ht="15" customHeight="1"/>
    <row r="55" spans="2:2" ht="15" customHeight="1"/>
    <row r="56" spans="2:2" ht="15" customHeight="1"/>
    <row r="57" spans="2:2" ht="15" customHeight="1">
      <c r="B57" s="62"/>
    </row>
    <row r="58" spans="2:2" ht="15" customHeight="1"/>
    <row r="59" spans="2:2" ht="15" customHeight="1"/>
    <row r="60" spans="2:2" ht="15" customHeight="1"/>
    <row r="61" spans="2:2" ht="15" customHeight="1"/>
    <row r="62" spans="2:2" ht="15" customHeight="1"/>
    <row r="63" spans="2:2" ht="15" customHeight="1"/>
    <row r="64" spans="2:2"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c r="D74" s="83"/>
    </row>
  </sheetData>
  <mergeCells count="2">
    <mergeCell ref="C3:L3"/>
    <mergeCell ref="C26:J26"/>
  </mergeCells>
  <hyperlinks>
    <hyperlink ref="L1" location="Index!A1" display="Index" xr:uid="{00000000-0004-0000-2200-000000000000}"/>
  </hyperlinks>
  <pageMargins left="0.75" right="0.75" top="1" bottom="1" header="0.5" footer="0.5"/>
  <pageSetup scale="74" orientation="portrait" r:id="rId1"/>
  <headerFooter alignWithMargins="0"/>
  <colBreaks count="1" manualBreakCount="1">
    <brk id="12"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Index</vt:lpstr>
      <vt:lpstr>1.1 LVP</vt:lpstr>
      <vt:lpstr>1.2 Summary</vt:lpstr>
      <vt:lpstr>1.3 Sensors</vt:lpstr>
      <vt:lpstr>2.1</vt:lpstr>
      <vt:lpstr>2.2</vt:lpstr>
      <vt:lpstr>2.3</vt:lpstr>
      <vt:lpstr>2.4</vt:lpstr>
      <vt:lpstr>2.5</vt:lpstr>
      <vt:lpstr>2.6</vt:lpstr>
      <vt:lpstr>2.7</vt:lpstr>
      <vt:lpstr>2.8</vt:lpstr>
      <vt:lpstr>2.9</vt:lpstr>
      <vt:lpstr>2.10</vt:lpstr>
      <vt:lpstr>2.11</vt:lpstr>
      <vt:lpstr>2.12</vt:lpstr>
      <vt:lpstr>2.13</vt:lpstr>
      <vt:lpstr>3.6d</vt:lpstr>
      <vt:lpstr>2.14</vt:lpstr>
      <vt:lpstr>2.15</vt:lpstr>
      <vt:lpstr>2.16</vt:lpstr>
      <vt:lpstr>2.17</vt:lpstr>
      <vt:lpstr>2.18</vt:lpstr>
      <vt:lpstr>2.19</vt:lpstr>
      <vt:lpstr>2.20</vt:lpstr>
      <vt:lpstr>2.21</vt:lpstr>
      <vt:lpstr>Definitions</vt:lpstr>
      <vt:lpstr>'3.6d'!Print_Area</vt:lpstr>
    </vt:vector>
  </TitlesOfParts>
  <Company>IHS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Carlson</dc:creator>
  <cp:lastModifiedBy>Jeremy Carlson</cp:lastModifiedBy>
  <cp:lastPrinted>2015-11-13T09:31:31Z</cp:lastPrinted>
  <dcterms:created xsi:type="dcterms:W3CDTF">2014-05-30T10:55:33Z</dcterms:created>
  <dcterms:modified xsi:type="dcterms:W3CDTF">2021-01-30T21:15:04Z</dcterms:modified>
</cp:coreProperties>
</file>